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7025" windowHeight="774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John</author>
  </authors>
  <commentList>
    <comment ref="C40" authorId="0">
      <text>
        <r>
          <rPr>
            <sz val="14"/>
            <rFont val="Tahoma"/>
            <family val="2"/>
          </rPr>
          <t xml:space="preserve"> paid for 2 rooms in Virginia</t>
        </r>
        <r>
          <rPr>
            <sz val="9"/>
            <rFont val="Tahoma"/>
            <family val="0"/>
          </rPr>
          <t xml:space="preserve">
2 rooms 2 in one room and one in one room</t>
        </r>
      </text>
    </comment>
    <comment ref="D40" authorId="0">
      <text>
        <r>
          <rPr>
            <b/>
            <sz val="12"/>
            <rFont val="Tahoma"/>
            <family val="2"/>
          </rPr>
          <t>guide plus tip
$300</t>
        </r>
      </text>
    </comment>
    <comment ref="E40" authorId="0">
      <text>
        <r>
          <rPr>
            <b/>
            <sz val="16"/>
            <rFont val="Tahoma"/>
            <family val="2"/>
          </rPr>
          <t>Food and Bev in Canada</t>
        </r>
        <r>
          <rPr>
            <b/>
            <sz val="9"/>
            <rFont val="Tahoma"/>
            <family val="2"/>
          </rPr>
          <t xml:space="preserve">
</t>
        </r>
      </text>
    </comment>
    <comment ref="F40" authorId="0">
      <text>
        <r>
          <rPr>
            <b/>
            <sz val="9"/>
            <rFont val="Tahoma"/>
            <family val="2"/>
          </rPr>
          <t>Patrick Dry Ice</t>
        </r>
      </text>
    </comment>
    <comment ref="G40" authorId="0">
      <text>
        <r>
          <rPr>
            <sz val="14"/>
            <rFont val="Tahoma"/>
            <family val="2"/>
          </rPr>
          <t xml:space="preserve"> Hotel in Owatanna - Microtel</t>
        </r>
      </text>
    </comment>
    <comment ref="C41" authorId="0">
      <text>
        <r>
          <rPr>
            <b/>
            <sz val="16"/>
            <rFont val="Tahoma"/>
            <family val="2"/>
          </rPr>
          <t>HI in Virginia</t>
        </r>
        <r>
          <rPr>
            <sz val="16"/>
            <rFont val="Tahoma"/>
            <family val="2"/>
          </rPr>
          <t xml:space="preserve">
One room</t>
        </r>
      </text>
    </comment>
    <comment ref="D41" authorId="0">
      <text>
        <r>
          <rPr>
            <b/>
            <sz val="14"/>
            <rFont val="Tahoma"/>
            <family val="2"/>
          </rPr>
          <t>Dinner Virginia at Adventures</t>
        </r>
        <r>
          <rPr>
            <sz val="9"/>
            <rFont val="Tahoma"/>
            <family val="2"/>
          </rPr>
          <t xml:space="preserve">
</t>
        </r>
      </text>
    </comment>
    <comment ref="E41" authorId="0">
      <text>
        <r>
          <rPr>
            <b/>
            <sz val="12"/>
            <rFont val="Tahoma"/>
            <family val="2"/>
          </rPr>
          <t>Dinner El Tequila Restaurant owatanna</t>
        </r>
      </text>
    </comment>
    <comment ref="F41" authorId="0">
      <text>
        <r>
          <rPr>
            <sz val="14"/>
            <rFont val="Tahoma"/>
            <family val="2"/>
          </rPr>
          <t>Main groceries</t>
        </r>
      </text>
    </comment>
    <comment ref="G41" authorId="0">
      <text>
        <r>
          <rPr>
            <b/>
            <sz val="14"/>
            <rFont val="Tahoma"/>
            <family val="2"/>
          </rPr>
          <t xml:space="preserve">beverages
</t>
        </r>
        <r>
          <rPr>
            <b/>
            <sz val="9"/>
            <rFont val="Tahoma"/>
            <family val="2"/>
          </rPr>
          <t xml:space="preserve">
</t>
        </r>
      </text>
    </comment>
    <comment ref="H41" authorId="0">
      <text>
        <r>
          <rPr>
            <b/>
            <sz val="14"/>
            <rFont val="Tahoma"/>
            <family val="2"/>
          </rPr>
          <t>Dry Ice for trip home</t>
        </r>
      </text>
    </comment>
    <comment ref="C43" authorId="0">
      <text>
        <r>
          <rPr>
            <sz val="16"/>
            <rFont val="Tahoma"/>
            <family val="2"/>
          </rPr>
          <t xml:space="preserve">Beverages
</t>
        </r>
      </text>
    </comment>
    <comment ref="C45" authorId="0">
      <text>
        <r>
          <rPr>
            <sz val="14"/>
            <rFont val="Tahoma"/>
            <family val="2"/>
          </rPr>
          <t>Taco Groceries</t>
        </r>
      </text>
    </comment>
    <comment ref="D45" authorId="0">
      <text>
        <r>
          <rPr>
            <sz val="14"/>
            <rFont val="Tahoma"/>
            <family val="2"/>
          </rPr>
          <t>Taco Groceries</t>
        </r>
      </text>
    </comment>
    <comment ref="E45" authorId="0">
      <text>
        <r>
          <rPr>
            <sz val="16"/>
            <rFont val="Tahoma"/>
            <family val="2"/>
          </rPr>
          <t>beverages</t>
        </r>
        <r>
          <rPr>
            <sz val="9"/>
            <rFont val="Tahoma"/>
            <family val="2"/>
          </rPr>
          <t xml:space="preserve">
</t>
        </r>
      </text>
    </comment>
    <comment ref="C46" authorId="0">
      <text>
        <r>
          <rPr>
            <b/>
            <sz val="16"/>
            <rFont val="Tahoma"/>
            <family val="2"/>
          </rPr>
          <t>food and beverages</t>
        </r>
        <r>
          <rPr>
            <b/>
            <sz val="9"/>
            <rFont val="Tahoma"/>
            <family val="2"/>
          </rPr>
          <t xml:space="preserve">
</t>
        </r>
      </text>
    </comment>
    <comment ref="C47" authorId="0">
      <text>
        <r>
          <rPr>
            <b/>
            <sz val="12"/>
            <rFont val="Tahoma"/>
            <family val="2"/>
          </rPr>
          <t>HI in Virginia</t>
        </r>
        <r>
          <rPr>
            <sz val="9"/>
            <rFont val="Tahoma"/>
            <family val="2"/>
          </rPr>
          <t xml:space="preserve">
</t>
        </r>
        <r>
          <rPr>
            <sz val="12"/>
            <rFont val="Tahoma"/>
            <family val="2"/>
          </rPr>
          <t>1 room 2 people</t>
        </r>
      </text>
    </comment>
    <comment ref="C52" authorId="0">
      <text>
        <r>
          <rPr>
            <sz val="12"/>
            <rFont val="Tahoma"/>
            <family val="2"/>
          </rPr>
          <t>Cooking Supplies</t>
        </r>
      </text>
    </comment>
    <comment ref="D52" authorId="0">
      <text>
        <r>
          <rPr>
            <sz val="11"/>
            <rFont val="Tahoma"/>
            <family val="2"/>
          </rPr>
          <t>Popcorn and dry ice</t>
        </r>
      </text>
    </comment>
    <comment ref="E52" authorId="0">
      <text>
        <r>
          <rPr>
            <b/>
            <sz val="12"/>
            <rFont val="Tahoma"/>
            <family val="2"/>
          </rPr>
          <t>Tip to Boat Hand
$100</t>
        </r>
      </text>
    </comment>
    <comment ref="F52" authorId="0">
      <text>
        <r>
          <rPr>
            <sz val="12"/>
            <rFont val="Tahoma"/>
            <family val="2"/>
          </rPr>
          <t>Omaha Steaks Store</t>
        </r>
      </text>
    </comment>
    <comment ref="G52" authorId="0">
      <text>
        <r>
          <rPr>
            <b/>
            <sz val="14"/>
            <rFont val="Tahoma"/>
            <family val="2"/>
          </rPr>
          <t xml:space="preserve">Buttermilk, Pillsbury Cinnamon Rolls, Vidalia Onions
</t>
        </r>
      </text>
    </comment>
    <comment ref="C54" authorId="0">
      <text>
        <r>
          <rPr>
            <b/>
            <sz val="20"/>
            <rFont val="Tahoma"/>
            <family val="2"/>
          </rPr>
          <t>walleye Allison ingredients plus fish boats</t>
        </r>
      </text>
    </comment>
    <comment ref="B3" authorId="0">
      <text>
        <r>
          <rPr>
            <sz val="18"/>
            <rFont val="Tahoma"/>
            <family val="2"/>
          </rPr>
          <t>Best used for trips where members bring or buy food and prepare their own meals, not an all inclusive or "American Plan" fishing trip.  
Enter names of members going in column B rows 6-14. These then are copied/linked below.  Enter expenses by each member of trip in rows 39 - 51.  Those totals are auto transferred (linked) to the top chart.  Enter the expected camp expenses in the yellow chart to the right.  When you get actual totals for camp enter the exact expenses there. 
This example shows 7 members who took two cars and this group agreed that each car owner would get a credit of $150 paid for by the other members. This is shown in column J&amp;K rows 21 - 29;  This chart is best if one person pays the camp bill, then each member looks at column M row 21-29 for what they owe the CFO or chief financial officer - person who paid the camp bill.
The only tricky part here is column J rows 6-14.  Only the number of members in attendance whould have a link to Q17 here.  in this example member 3 and 5 did not attend, therefore column J row 3 and 5 are blank.  In like manner, the cells including rows: 21 - 29 column C should have a formula K17/ A16 for each member in attendance.  In this example member 3 and 5 did not have a value here.    Password for sheet is :   canada.  Column M rows 21-29 show what each member would owe the banker of the group.</t>
        </r>
      </text>
    </comment>
  </commentList>
</comments>
</file>

<file path=xl/sharedStrings.xml><?xml version="1.0" encoding="utf-8"?>
<sst xmlns="http://schemas.openxmlformats.org/spreadsheetml/2006/main" count="63" uniqueCount="62">
  <si>
    <t>Date</t>
  </si>
  <si>
    <t>Location</t>
  </si>
  <si>
    <t>EXPENSES TO BE SHARED</t>
  </si>
  <si>
    <t>Paid by</t>
  </si>
  <si>
    <t xml:space="preserve">Paid by </t>
  </si>
  <si>
    <t>Other</t>
  </si>
  <si>
    <t>TOTAL EXP</t>
  </si>
  <si>
    <t>GRAND TOTAL FOR WEEK</t>
  </si>
  <si>
    <t>Total of Column</t>
  </si>
  <si>
    <t>Per Man Expenses</t>
  </si>
  <si>
    <t>Actual</t>
  </si>
  <si>
    <t>Each Mans share</t>
  </si>
  <si>
    <t>Less Pre</t>
  </si>
  <si>
    <t>Total Each man due</t>
  </si>
  <si>
    <t>Non owners pay</t>
  </si>
  <si>
    <t>Total each man</t>
  </si>
  <si>
    <t>K17 divided by A16</t>
  </si>
  <si>
    <t>Paid Exp</t>
  </si>
  <si>
    <t>before car owner expense or credit</t>
  </si>
  <si>
    <t>Car Owner gets deduction</t>
  </si>
  <si>
    <t xml:space="preserve">Owner </t>
  </si>
  <si>
    <r>
      <t xml:space="preserve">Paid </t>
    </r>
    <r>
      <rPr>
        <b/>
        <sz val="22"/>
        <color indexed="10"/>
        <rFont val="Calibri"/>
        <family val="2"/>
      </rPr>
      <t xml:space="preserve">Cash </t>
    </r>
    <r>
      <rPr>
        <b/>
        <sz val="22"/>
        <color indexed="8"/>
        <rFont val="Calibri"/>
        <family val="2"/>
      </rPr>
      <t>or check</t>
    </r>
  </si>
  <si>
    <t>Gas extra</t>
  </si>
  <si>
    <t>sub total</t>
  </si>
  <si>
    <t>PST</t>
  </si>
  <si>
    <t>Actual Total</t>
  </si>
  <si>
    <t>Number of Men</t>
  </si>
  <si>
    <t>Less Deposit</t>
  </si>
  <si>
    <t>Damages</t>
  </si>
  <si>
    <t>Propeller</t>
  </si>
  <si>
    <t>Grand Total</t>
  </si>
  <si>
    <t>Credit Card Fee</t>
  </si>
  <si>
    <t>Cost per man</t>
  </si>
  <si>
    <t>Mark</t>
  </si>
  <si>
    <t>Member 3</t>
  </si>
  <si>
    <t>Member 5</t>
  </si>
  <si>
    <t>Total Members</t>
  </si>
  <si>
    <t>Fill in Date</t>
  </si>
  <si>
    <t>Lodge Name</t>
  </si>
  <si>
    <t>Extra Night charge</t>
  </si>
  <si>
    <t>Bait Extra</t>
  </si>
  <si>
    <t>Sub Total</t>
  </si>
  <si>
    <t>Mmember  for group</t>
  </si>
  <si>
    <t>member for Group</t>
  </si>
  <si>
    <t>Expenses paid by individual member</t>
  </si>
  <si>
    <t xml:space="preserve">Instructions: </t>
  </si>
  <si>
    <t xml:space="preserve">Notes Area: Use this area to take notes of trip; </t>
  </si>
  <si>
    <t>Estimated / actual Camp Exp copy/link from  (O16)</t>
  </si>
  <si>
    <t>Same as Q16</t>
  </si>
  <si>
    <t>Pat</t>
  </si>
  <si>
    <t>John</t>
  </si>
  <si>
    <t>Bob</t>
  </si>
  <si>
    <t>Mat</t>
  </si>
  <si>
    <t>Rocky</t>
  </si>
  <si>
    <t>Type name of camp here</t>
  </si>
  <si>
    <t>List member names below</t>
  </si>
  <si>
    <t>Number per rate</t>
  </si>
  <si>
    <t>Tax</t>
  </si>
  <si>
    <t>Actual Estimated or actual Charges</t>
  </si>
  <si>
    <t>Canada Template for Fishing Trip</t>
  </si>
  <si>
    <t>Miscellaneous Pre Trip - expenses per member such as Popcorn, Snacks, Food, Paper Towels, Oil for frying</t>
  </si>
  <si>
    <t>Hotels, Misc. and Groceries to be shared by group</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</si>
</sst>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02">
    <font>
      <sz val="11"/>
      <color theme="1"/>
      <name val="Calibri"/>
      <family val="2"/>
    </font>
    <font>
      <sz val="11"/>
      <color indexed="8"/>
      <name val="Calibri"/>
      <family val="2"/>
    </font>
    <font>
      <b/>
      <sz val="11"/>
      <color indexed="8"/>
      <name val="Calibri"/>
      <family val="2"/>
    </font>
    <font>
      <b/>
      <sz val="36"/>
      <color indexed="8"/>
      <name val="Calibri"/>
      <family val="2"/>
    </font>
    <font>
      <sz val="36"/>
      <color indexed="8"/>
      <name val="Calibri"/>
      <family val="2"/>
    </font>
    <font>
      <b/>
      <sz val="16"/>
      <color indexed="8"/>
      <name val="Calibri"/>
      <family val="2"/>
    </font>
    <font>
      <b/>
      <sz val="14"/>
      <color indexed="8"/>
      <name val="Calibri"/>
      <family val="2"/>
    </font>
    <font>
      <b/>
      <sz val="26"/>
      <color indexed="8"/>
      <name val="Calibri"/>
      <family val="2"/>
    </font>
    <font>
      <b/>
      <sz val="20"/>
      <color indexed="8"/>
      <name val="Calibri"/>
      <family val="2"/>
    </font>
    <font>
      <b/>
      <sz val="18"/>
      <color indexed="8"/>
      <name val="Calibri"/>
      <family val="2"/>
    </font>
    <font>
      <b/>
      <sz val="14"/>
      <color indexed="8"/>
      <name val="Arial"/>
      <family val="2"/>
    </font>
    <font>
      <b/>
      <sz val="22"/>
      <name val="Calibri"/>
      <family val="2"/>
    </font>
    <font>
      <b/>
      <sz val="22"/>
      <color indexed="8"/>
      <name val="Calibri"/>
      <family val="2"/>
    </font>
    <font>
      <b/>
      <sz val="24"/>
      <color indexed="8"/>
      <name val="Calibri"/>
      <family val="2"/>
    </font>
    <font>
      <sz val="18"/>
      <color indexed="8"/>
      <name val="Calibri"/>
      <family val="2"/>
    </font>
    <font>
      <b/>
      <sz val="24"/>
      <color indexed="10"/>
      <name val="Calibri"/>
      <family val="2"/>
    </font>
    <font>
      <sz val="20"/>
      <color indexed="8"/>
      <name val="Calibri"/>
      <family val="2"/>
    </font>
    <font>
      <sz val="12"/>
      <color indexed="8"/>
      <name val="Calibri"/>
      <family val="2"/>
    </font>
    <font>
      <b/>
      <sz val="22"/>
      <color indexed="10"/>
      <name val="Calibri"/>
      <family val="2"/>
    </font>
    <font>
      <b/>
      <sz val="20"/>
      <color indexed="10"/>
      <name val="Calibri"/>
      <family val="2"/>
    </font>
    <font>
      <b/>
      <sz val="14"/>
      <name val="Calibri"/>
      <family val="2"/>
    </font>
    <font>
      <b/>
      <sz val="18"/>
      <color indexed="10"/>
      <name val="Calibri"/>
      <family val="2"/>
    </font>
    <font>
      <b/>
      <sz val="14"/>
      <color indexed="10"/>
      <name val="Calibri"/>
      <family val="2"/>
    </font>
    <font>
      <b/>
      <sz val="20"/>
      <name val="Calibri"/>
      <family val="2"/>
    </font>
    <font>
      <b/>
      <sz val="18"/>
      <name val="Calibri"/>
      <family val="2"/>
    </font>
    <font>
      <sz val="10"/>
      <color indexed="8"/>
      <name val="Calibri"/>
      <family val="2"/>
    </font>
    <font>
      <sz val="14"/>
      <color indexed="8"/>
      <name val="Calibri"/>
      <family val="2"/>
    </font>
    <font>
      <sz val="16"/>
      <color indexed="8"/>
      <name val="Calibri"/>
      <family val="2"/>
    </font>
    <font>
      <b/>
      <sz val="12"/>
      <color indexed="8"/>
      <name val="Calibri"/>
      <family val="2"/>
    </font>
    <font>
      <b/>
      <sz val="28"/>
      <color indexed="8"/>
      <name val="Calibri"/>
      <family val="2"/>
    </font>
    <font>
      <sz val="16"/>
      <color indexed="10"/>
      <name val="Calibri"/>
      <family val="2"/>
    </font>
    <font>
      <b/>
      <sz val="10"/>
      <color indexed="8"/>
      <name val="Calibri"/>
      <family val="2"/>
    </font>
    <font>
      <b/>
      <sz val="16"/>
      <color indexed="10"/>
      <name val="Calibri"/>
      <family val="2"/>
    </font>
    <font>
      <b/>
      <sz val="16"/>
      <name val="Tahoma"/>
      <family val="2"/>
    </font>
    <font>
      <sz val="16"/>
      <name val="Tahoma"/>
      <family val="2"/>
    </font>
    <font>
      <sz val="14"/>
      <name val="Tahoma"/>
      <family val="2"/>
    </font>
    <font>
      <sz val="9"/>
      <name val="Tahoma"/>
      <family val="0"/>
    </font>
    <font>
      <b/>
      <sz val="12"/>
      <name val="Tahoma"/>
      <family val="2"/>
    </font>
    <font>
      <b/>
      <sz val="9"/>
      <name val="Tahoma"/>
      <family val="2"/>
    </font>
    <font>
      <b/>
      <sz val="14"/>
      <name val="Tahoma"/>
      <family val="2"/>
    </font>
    <font>
      <sz val="12"/>
      <name val="Tahoma"/>
      <family val="2"/>
    </font>
    <font>
      <b/>
      <sz val="20"/>
      <name val="Tahoma"/>
      <family val="2"/>
    </font>
    <font>
      <sz val="11"/>
      <name val="Tahoma"/>
      <family val="2"/>
    </font>
    <font>
      <sz val="1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36"/>
      <color theme="1"/>
      <name val="Calibri"/>
      <family val="2"/>
    </font>
    <font>
      <b/>
      <sz val="16"/>
      <color theme="1"/>
      <name val="Calibri"/>
      <family val="2"/>
    </font>
    <font>
      <b/>
      <sz val="20"/>
      <color theme="1"/>
      <name val="Calibri"/>
      <family val="2"/>
    </font>
    <font>
      <b/>
      <sz val="14"/>
      <color theme="1"/>
      <name val="Calibri"/>
      <family val="2"/>
    </font>
    <font>
      <b/>
      <sz val="18"/>
      <color theme="1"/>
      <name val="Calibri"/>
      <family val="2"/>
    </font>
    <font>
      <b/>
      <sz val="24"/>
      <color rgb="FFFF0000"/>
      <name val="Calibri"/>
      <family val="2"/>
    </font>
    <font>
      <sz val="20"/>
      <color theme="1"/>
      <name val="Calibri"/>
      <family val="2"/>
    </font>
    <font>
      <sz val="12"/>
      <color theme="1"/>
      <name val="Calibri"/>
      <family val="2"/>
    </font>
    <font>
      <b/>
      <sz val="22"/>
      <color theme="1"/>
      <name val="Calibri"/>
      <family val="2"/>
    </font>
    <font>
      <b/>
      <sz val="22"/>
      <color rgb="FFFF0000"/>
      <name val="Calibri"/>
      <family val="2"/>
    </font>
    <font>
      <b/>
      <sz val="18"/>
      <color rgb="FFFF0000"/>
      <name val="Calibri"/>
      <family val="2"/>
    </font>
    <font>
      <b/>
      <sz val="14"/>
      <color rgb="FFFF0000"/>
      <name val="Calibri"/>
      <family val="2"/>
    </font>
    <font>
      <sz val="14"/>
      <color theme="1"/>
      <name val="Calibri"/>
      <family val="2"/>
    </font>
    <font>
      <sz val="16"/>
      <color theme="1"/>
      <name val="Calibri"/>
      <family val="2"/>
    </font>
    <font>
      <sz val="16"/>
      <color rgb="FFFF0000"/>
      <name val="Calibri"/>
      <family val="2"/>
    </font>
    <font>
      <sz val="18"/>
      <color theme="1"/>
      <name val="Calibri"/>
      <family val="2"/>
    </font>
    <font>
      <b/>
      <sz val="16"/>
      <color rgb="FFFF0000"/>
      <name val="Calibri"/>
      <family val="2"/>
    </font>
    <font>
      <b/>
      <sz val="10"/>
      <color theme="1"/>
      <name val="Calibri"/>
      <family val="2"/>
    </font>
    <font>
      <b/>
      <sz val="20"/>
      <color rgb="FFFF0000"/>
      <name val="Calibri"/>
      <family val="2"/>
    </font>
    <font>
      <b/>
      <sz val="12"/>
      <color theme="1"/>
      <name val="Calibri"/>
      <family val="2"/>
    </font>
    <font>
      <b/>
      <sz val="24"/>
      <color theme="1"/>
      <name val="Calibri"/>
      <family val="2"/>
    </font>
    <font>
      <b/>
      <sz val="14"/>
      <color theme="1"/>
      <name val="Arial"/>
      <family val="2"/>
    </font>
    <font>
      <b/>
      <sz val="28"/>
      <color theme="1"/>
      <name val="Calibri"/>
      <family val="2"/>
    </font>
    <font>
      <sz val="10"/>
      <color theme="1"/>
      <name val="Calibri"/>
      <family val="2"/>
    </font>
    <font>
      <b/>
      <sz val="36"/>
      <color theme="1"/>
      <name val="Calibri"/>
      <family val="2"/>
    </font>
    <font>
      <b/>
      <sz val="2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rgb="FFF828D0"/>
        <bgColor indexed="64"/>
      </patternFill>
    </fill>
    <fill>
      <patternFill patternType="solid">
        <fgColor rgb="FFFFFF00"/>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theme="0"/>
        <bgColor indexed="64"/>
      </patternFill>
    </fill>
    <fill>
      <patternFill patternType="solid">
        <fgColor rgb="FFFFFF99"/>
        <bgColor indexed="64"/>
      </patternFill>
    </fill>
    <fill>
      <patternFill patternType="solid">
        <fgColor rgb="FF13ED18"/>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style="thin"/>
      <right style="thin"/>
      <top style="thin"/>
      <bottom/>
    </border>
    <border>
      <left style="medium"/>
      <right style="thin"/>
      <top style="medium"/>
      <bottom style="thin"/>
    </border>
    <border>
      <left style="thin"/>
      <right style="medium"/>
      <top style="medium"/>
      <bottom style="thin"/>
    </border>
    <border>
      <left style="medium"/>
      <right style="medium"/>
      <top style="medium"/>
      <bottom style="thin"/>
    </border>
    <border>
      <left/>
      <right/>
      <top style="medium"/>
      <bottom style="thin"/>
    </border>
    <border>
      <left style="medium"/>
      <right style="thin"/>
      <top style="thin"/>
      <bottom style="thin"/>
    </border>
    <border>
      <left style="medium"/>
      <right style="medium"/>
      <top style="thin"/>
      <bottom style="thin"/>
    </border>
    <border>
      <left style="thin"/>
      <right style="medium"/>
      <top style="thin"/>
      <bottom style="thin"/>
    </border>
    <border>
      <left/>
      <right/>
      <top style="thin"/>
      <bottom style="thin"/>
    </border>
    <border>
      <left/>
      <right style="thin"/>
      <top style="thin"/>
      <bottom style="thin"/>
    </border>
    <border>
      <left style="thin"/>
      <right/>
      <top style="thin"/>
      <bottom/>
    </border>
    <border>
      <left style="medium"/>
      <right style="thin"/>
      <top style="thin"/>
      <bottom/>
    </border>
    <border>
      <left style="thin"/>
      <right style="medium"/>
      <top style="thin"/>
      <bottom/>
    </border>
    <border>
      <left style="medium"/>
      <right style="medium"/>
      <top style="thin"/>
      <bottom/>
    </border>
    <border>
      <left/>
      <right style="medium"/>
      <top style="thin"/>
      <bottom/>
    </border>
    <border>
      <left style="medium"/>
      <right style="thin"/>
      <top style="medium"/>
      <bottom style="medium"/>
    </border>
    <border>
      <left style="thin"/>
      <right style="medium"/>
      <top style="medium"/>
      <bottom style="medium"/>
    </border>
    <border>
      <left style="medium"/>
      <right style="medium"/>
      <top style="medium"/>
      <bottom style="medium"/>
    </border>
    <border>
      <left style="thin"/>
      <right style="thin"/>
      <top style="medium"/>
      <bottom style="thin"/>
    </border>
    <border>
      <left/>
      <right style="medium"/>
      <top style="medium"/>
      <bottom style="thin"/>
    </border>
    <border>
      <left/>
      <right/>
      <top/>
      <bottom style="thin"/>
    </border>
    <border>
      <left style="medium"/>
      <right style="thin"/>
      <top style="thin"/>
      <bottom style="medium"/>
    </border>
    <border>
      <left style="thin"/>
      <right style="thin"/>
      <top style="thin"/>
      <bottom style="medium"/>
    </border>
    <border>
      <left/>
      <right style="thin"/>
      <top style="thin"/>
      <bottom style="medium"/>
    </border>
    <border>
      <left style="thin"/>
      <right style="medium"/>
      <top style="thin"/>
      <bottom style="medium"/>
    </border>
    <border>
      <left style="thin"/>
      <right style="thin"/>
      <top/>
      <bottom style="thin"/>
    </border>
    <border>
      <left style="thin"/>
      <right style="thin"/>
      <top style="thin"/>
      <bottom style="thin"/>
    </border>
    <border>
      <left style="medium"/>
      <right/>
      <top/>
      <bottom style="medium"/>
    </border>
    <border>
      <left/>
      <right style="medium"/>
      <top/>
      <bottom style="medium"/>
    </border>
    <border>
      <left style="thin"/>
      <right style="thin"/>
      <top/>
      <bottom style="medium"/>
    </border>
    <border>
      <left style="thin"/>
      <right/>
      <top/>
      <bottom style="medium"/>
    </border>
    <border>
      <left style="medium"/>
      <right/>
      <top style="thin"/>
      <bottom style="medium"/>
    </border>
    <border>
      <left style="thin"/>
      <right/>
      <top/>
      <bottom style="thin"/>
    </border>
    <border>
      <left style="thin"/>
      <right/>
      <top style="thin"/>
      <bottom style="thin"/>
    </border>
    <border>
      <left style="thin"/>
      <right/>
      <top style="thin"/>
      <bottom style="medium"/>
    </border>
    <border>
      <left style="medium"/>
      <right style="medium"/>
      <top style="thin"/>
      <bottom style="medium"/>
    </border>
    <border>
      <left/>
      <right style="medium"/>
      <top style="thin"/>
      <bottom style="thin"/>
    </border>
    <border>
      <left/>
      <right style="thin"/>
      <top/>
      <bottom style="thin"/>
    </border>
    <border>
      <left/>
      <right style="thin"/>
      <top style="thin"/>
      <bottom/>
    </border>
    <border>
      <left/>
      <right/>
      <top style="thin"/>
      <bottom/>
    </border>
    <border>
      <left/>
      <right/>
      <top style="medium"/>
      <bottom/>
    </border>
    <border>
      <left style="thin"/>
      <right/>
      <top style="medium"/>
      <bottom style="thin"/>
    </border>
    <border>
      <left style="thin"/>
      <right/>
      <top/>
      <bottom/>
    </border>
    <border>
      <left style="medium"/>
      <right style="medium"/>
      <top/>
      <bottom style="medium"/>
    </border>
    <border>
      <left/>
      <right/>
      <top/>
      <bottom style="medium"/>
    </border>
    <border>
      <left/>
      <right style="thin"/>
      <top/>
      <bottom/>
    </border>
    <border>
      <left style="medium"/>
      <right/>
      <top style="medium"/>
      <bottom/>
    </border>
    <border>
      <left/>
      <right style="medium"/>
      <top style="medium"/>
      <bottom/>
    </border>
    <border>
      <left style="medium"/>
      <right/>
      <top style="thin"/>
      <bottom style="thin"/>
    </border>
    <border>
      <left/>
      <right style="medium"/>
      <top style="thin"/>
      <bottom style="medium"/>
    </border>
    <border>
      <left style="medium"/>
      <right/>
      <top style="medium"/>
      <bottom style="thin"/>
    </border>
    <border>
      <left style="medium"/>
      <right style="medium"/>
      <top/>
      <bottom/>
    </border>
    <border>
      <left style="thin"/>
      <right/>
      <top style="medium"/>
      <bottom style="medium"/>
    </border>
    <border>
      <left style="medium"/>
      <right/>
      <top/>
      <bottom/>
    </border>
    <border>
      <left/>
      <right style="medium"/>
      <top/>
      <bottom/>
    </border>
    <border>
      <left style="medium"/>
      <right/>
      <top/>
      <bottom style="thin"/>
    </border>
    <border>
      <left/>
      <right style="medium"/>
      <top/>
      <bottom style="thin"/>
    </border>
    <border>
      <left style="thin"/>
      <right style="thin"/>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328">
    <xf numFmtId="0" fontId="0" fillId="0" borderId="0" xfId="0" applyFont="1" applyAlignment="1">
      <alignment/>
    </xf>
    <xf numFmtId="0" fontId="75" fillId="0" borderId="0" xfId="0" applyFont="1" applyAlignment="1">
      <alignment/>
    </xf>
    <xf numFmtId="0" fontId="76" fillId="0" borderId="10" xfId="0" applyFont="1" applyBorder="1" applyAlignment="1">
      <alignment vertical="center" wrapText="1"/>
    </xf>
    <xf numFmtId="0" fontId="76" fillId="0" borderId="11" xfId="0" applyFont="1" applyBorder="1" applyAlignment="1">
      <alignment vertical="center" wrapText="1"/>
    </xf>
    <xf numFmtId="0" fontId="0" fillId="0" borderId="0" xfId="0" applyAlignment="1">
      <alignment vertical="center"/>
    </xf>
    <xf numFmtId="0" fontId="0" fillId="0" borderId="12" xfId="0" applyBorder="1" applyAlignment="1">
      <alignment vertical="center"/>
    </xf>
    <xf numFmtId="0" fontId="77" fillId="0" borderId="11" xfId="0" applyFont="1" applyBorder="1" applyAlignment="1">
      <alignment vertical="center"/>
    </xf>
    <xf numFmtId="0" fontId="78" fillId="0" borderId="13" xfId="0" applyFont="1" applyFill="1" applyBorder="1" applyAlignment="1">
      <alignment horizontal="center" vertical="center"/>
    </xf>
    <xf numFmtId="0" fontId="78" fillId="0" borderId="14" xfId="0" applyFont="1" applyFill="1" applyBorder="1" applyAlignment="1">
      <alignment horizontal="center" vertical="center"/>
    </xf>
    <xf numFmtId="0" fontId="78" fillId="0" borderId="15" xfId="0" applyFont="1" applyFill="1" applyBorder="1" applyAlignment="1">
      <alignment horizontal="center" vertical="center"/>
    </xf>
    <xf numFmtId="0" fontId="79" fillId="0" borderId="15" xfId="0" applyFont="1" applyFill="1" applyBorder="1" applyAlignment="1">
      <alignment horizontal="center" vertical="center"/>
    </xf>
    <xf numFmtId="0" fontId="0" fillId="0" borderId="16" xfId="0" applyFill="1" applyBorder="1" applyAlignment="1">
      <alignment horizontal="center" vertical="center"/>
    </xf>
    <xf numFmtId="0" fontId="0" fillId="0" borderId="17" xfId="0" applyBorder="1" applyAlignment="1">
      <alignment vertical="center"/>
    </xf>
    <xf numFmtId="0" fontId="78" fillId="0" borderId="17" xfId="0" applyFont="1" applyFill="1" applyBorder="1" applyAlignment="1">
      <alignment horizontal="center" vertical="center" wrapText="1"/>
    </xf>
    <xf numFmtId="0" fontId="78" fillId="0" borderId="18" xfId="0" applyFont="1" applyFill="1" applyBorder="1" applyAlignment="1">
      <alignment horizontal="center" vertical="center" wrapText="1"/>
    </xf>
    <xf numFmtId="0" fontId="79" fillId="0" borderId="18" xfId="0" applyFont="1" applyFill="1" applyBorder="1" applyAlignment="1">
      <alignment horizontal="center" vertical="center" wrapText="1"/>
    </xf>
    <xf numFmtId="44" fontId="73" fillId="33" borderId="17" xfId="44" applyFont="1" applyFill="1" applyBorder="1" applyAlignment="1">
      <alignment vertical="center"/>
    </xf>
    <xf numFmtId="44" fontId="73" fillId="33" borderId="19" xfId="44" applyFont="1" applyFill="1" applyBorder="1" applyAlignment="1">
      <alignment vertical="center"/>
    </xf>
    <xf numFmtId="44" fontId="73" fillId="33" borderId="18" xfId="44" applyFont="1" applyFill="1" applyBorder="1" applyAlignment="1">
      <alignment vertical="center"/>
    </xf>
    <xf numFmtId="44" fontId="79" fillId="34" borderId="18" xfId="44" applyFont="1" applyFill="1" applyBorder="1" applyAlignment="1">
      <alignment vertical="center"/>
    </xf>
    <xf numFmtId="44" fontId="79" fillId="35" borderId="18" xfId="44" applyFont="1" applyFill="1" applyBorder="1" applyAlignment="1">
      <alignment vertical="center"/>
    </xf>
    <xf numFmtId="44" fontId="79" fillId="36" borderId="18" xfId="44" applyFont="1" applyFill="1" applyBorder="1" applyAlignment="1">
      <alignment vertical="center"/>
    </xf>
    <xf numFmtId="44" fontId="79" fillId="0" borderId="18" xfId="44" applyFont="1" applyFill="1" applyBorder="1" applyAlignment="1">
      <alignment vertical="center"/>
    </xf>
    <xf numFmtId="44" fontId="73" fillId="0" borderId="20" xfId="44" applyFont="1" applyFill="1" applyBorder="1" applyAlignment="1">
      <alignment horizontal="right" vertical="center"/>
    </xf>
    <xf numFmtId="44" fontId="78" fillId="0" borderId="21" xfId="44" applyFont="1" applyFill="1" applyBorder="1" applyAlignment="1">
      <alignment vertical="center"/>
    </xf>
    <xf numFmtId="44" fontId="78" fillId="33" borderId="17" xfId="44" applyFont="1" applyFill="1" applyBorder="1" applyAlignment="1">
      <alignment vertical="center"/>
    </xf>
    <xf numFmtId="0" fontId="79" fillId="0" borderId="22" xfId="0" applyFont="1" applyBorder="1" applyAlignment="1">
      <alignment horizontal="center" vertical="center"/>
    </xf>
    <xf numFmtId="44" fontId="78" fillId="0" borderId="23" xfId="44" applyFont="1" applyFill="1" applyBorder="1" applyAlignment="1">
      <alignment vertical="center"/>
    </xf>
    <xf numFmtId="44" fontId="73" fillId="0" borderId="24" xfId="0" applyNumberFormat="1" applyFont="1" applyFill="1" applyBorder="1" applyAlignment="1">
      <alignment vertical="center"/>
    </xf>
    <xf numFmtId="44" fontId="73" fillId="0" borderId="25" xfId="0" applyNumberFormat="1" applyFont="1" applyFill="1" applyBorder="1" applyAlignment="1">
      <alignment vertical="center"/>
    </xf>
    <xf numFmtId="44" fontId="79" fillId="0" borderId="25" xfId="44" applyFont="1" applyFill="1" applyBorder="1" applyAlignment="1">
      <alignment vertical="center"/>
    </xf>
    <xf numFmtId="44" fontId="79" fillId="37" borderId="26" xfId="44" applyFont="1" applyFill="1" applyBorder="1" applyAlignment="1">
      <alignment vertical="center"/>
    </xf>
    <xf numFmtId="44" fontId="77" fillId="0" borderId="27" xfId="44" applyFont="1" applyFill="1" applyBorder="1" applyAlignment="1">
      <alignment vertical="center"/>
    </xf>
    <xf numFmtId="44" fontId="77" fillId="0" borderId="28" xfId="44" applyFont="1" applyFill="1" applyBorder="1" applyAlignment="1">
      <alignment vertical="center"/>
    </xf>
    <xf numFmtId="44" fontId="77" fillId="0" borderId="29" xfId="44" applyFont="1" applyFill="1" applyBorder="1" applyAlignment="1">
      <alignment vertical="center"/>
    </xf>
    <xf numFmtId="44" fontId="77" fillId="37" borderId="29" xfId="44" applyFont="1" applyFill="1" applyBorder="1" applyAlignment="1">
      <alignment vertical="center"/>
    </xf>
    <xf numFmtId="44" fontId="80" fillId="0" borderId="11" xfId="44" applyFont="1" applyFill="1" applyBorder="1" applyAlignment="1">
      <alignment/>
    </xf>
    <xf numFmtId="0" fontId="81" fillId="0" borderId="0" xfId="0" applyFont="1" applyAlignment="1">
      <alignment vertical="center"/>
    </xf>
    <xf numFmtId="0" fontId="0" fillId="0" borderId="0" xfId="0" applyBorder="1" applyAlignment="1">
      <alignment horizontal="center" vertical="center"/>
    </xf>
    <xf numFmtId="44" fontId="78" fillId="0" borderId="0" xfId="44" applyFont="1" applyFill="1" applyBorder="1" applyAlignment="1">
      <alignment vertical="center"/>
    </xf>
    <xf numFmtId="44" fontId="0" fillId="0" borderId="0" xfId="0" applyNumberFormat="1" applyFill="1" applyBorder="1" applyAlignment="1">
      <alignment vertical="center"/>
    </xf>
    <xf numFmtId="44" fontId="82" fillId="0" borderId="0" xfId="0" applyNumberFormat="1" applyFont="1" applyFill="1" applyBorder="1" applyAlignment="1">
      <alignment vertical="center"/>
    </xf>
    <xf numFmtId="44" fontId="76" fillId="0" borderId="13" xfId="44" applyFont="1" applyFill="1" applyBorder="1" applyAlignment="1">
      <alignment horizontal="center" vertical="center" wrapText="1"/>
    </xf>
    <xf numFmtId="0" fontId="76" fillId="0" borderId="30" xfId="0" applyFont="1" applyFill="1" applyBorder="1" applyAlignment="1">
      <alignment horizontal="center" vertical="center"/>
    </xf>
    <xf numFmtId="44" fontId="76" fillId="0" borderId="30" xfId="44" applyFont="1" applyFill="1" applyBorder="1" applyAlignment="1">
      <alignment horizontal="center" vertical="center"/>
    </xf>
    <xf numFmtId="44" fontId="76" fillId="0" borderId="30" xfId="44" applyFont="1" applyFill="1" applyBorder="1" applyAlignment="1">
      <alignment horizontal="center" vertical="center" wrapText="1"/>
    </xf>
    <xf numFmtId="44" fontId="76" fillId="0" borderId="31" xfId="44" applyFont="1" applyFill="1" applyBorder="1" applyAlignment="1">
      <alignment horizontal="center" vertical="center"/>
    </xf>
    <xf numFmtId="44" fontId="73" fillId="0" borderId="32" xfId="44" applyFont="1" applyFill="1" applyBorder="1" applyAlignment="1">
      <alignment horizontal="center" vertical="center"/>
    </xf>
    <xf numFmtId="0" fontId="76" fillId="0" borderId="33" xfId="0" applyFont="1" applyFill="1" applyBorder="1" applyAlignment="1">
      <alignment horizontal="center" vertical="center" wrapText="1"/>
    </xf>
    <xf numFmtId="0" fontId="76" fillId="0" borderId="34" xfId="0" applyFont="1" applyFill="1" applyBorder="1" applyAlignment="1">
      <alignment horizontal="center" vertical="center"/>
    </xf>
    <xf numFmtId="0" fontId="76" fillId="0" borderId="34" xfId="0" applyFont="1" applyFill="1" applyBorder="1" applyAlignment="1">
      <alignment horizontal="center" vertical="center" wrapText="1"/>
    </xf>
    <xf numFmtId="0" fontId="76" fillId="0" borderId="35" xfId="0" applyFont="1" applyFill="1" applyBorder="1" applyAlignment="1">
      <alignment horizontal="center" vertical="center" wrapText="1"/>
    </xf>
    <xf numFmtId="0" fontId="76" fillId="0" borderId="36" xfId="0" applyFont="1" applyFill="1" applyBorder="1" applyAlignment="1">
      <alignment horizontal="center" vertical="center" wrapText="1"/>
    </xf>
    <xf numFmtId="0" fontId="83" fillId="0" borderId="20" xfId="0" applyFont="1" applyFill="1" applyBorder="1" applyAlignment="1">
      <alignment horizontal="center" vertical="center" wrapText="1"/>
    </xf>
    <xf numFmtId="44" fontId="78" fillId="0" borderId="37" xfId="44" applyFont="1" applyFill="1" applyBorder="1" applyAlignment="1">
      <alignment vertical="center"/>
    </xf>
    <xf numFmtId="44" fontId="76" fillId="0" borderId="37" xfId="0" applyNumberFormat="1" applyFont="1" applyFill="1" applyBorder="1" applyAlignment="1">
      <alignment vertical="center" wrapText="1"/>
    </xf>
    <xf numFmtId="44" fontId="78" fillId="0" borderId="38" xfId="44" applyFont="1" applyFill="1" applyBorder="1" applyAlignment="1">
      <alignment vertical="center"/>
    </xf>
    <xf numFmtId="44" fontId="76" fillId="0" borderId="37" xfId="0" applyNumberFormat="1" applyFont="1" applyFill="1" applyBorder="1" applyAlignment="1">
      <alignment vertical="center"/>
    </xf>
    <xf numFmtId="44" fontId="20" fillId="0" borderId="38" xfId="44" applyFont="1" applyFill="1" applyBorder="1" applyAlignment="1">
      <alignment vertical="center"/>
    </xf>
    <xf numFmtId="44" fontId="20" fillId="0" borderId="21" xfId="44" applyFont="1" applyFill="1" applyBorder="1" applyAlignment="1">
      <alignment vertical="center"/>
    </xf>
    <xf numFmtId="44" fontId="78" fillId="0" borderId="38" xfId="0" applyNumberFormat="1" applyFont="1" applyFill="1" applyBorder="1" applyAlignment="1">
      <alignment vertical="center"/>
    </xf>
    <xf numFmtId="44" fontId="84" fillId="35" borderId="29" xfId="0" applyNumberFormat="1" applyFont="1" applyFill="1" applyBorder="1" applyAlignment="1">
      <alignment vertical="center"/>
    </xf>
    <xf numFmtId="0" fontId="0" fillId="0" borderId="39" xfId="0" applyFill="1" applyBorder="1" applyAlignment="1">
      <alignment vertical="center"/>
    </xf>
    <xf numFmtId="0" fontId="73" fillId="0" borderId="40" xfId="0" applyFont="1" applyFill="1" applyBorder="1" applyAlignment="1">
      <alignment vertical="center"/>
    </xf>
    <xf numFmtId="0" fontId="78" fillId="0" borderId="35" xfId="0" applyFont="1" applyFill="1" applyBorder="1" applyAlignment="1">
      <alignment horizontal="center" vertical="center"/>
    </xf>
    <xf numFmtId="37" fontId="78" fillId="0" borderId="34" xfId="0" applyNumberFormat="1" applyFont="1" applyFill="1" applyBorder="1" applyAlignment="1">
      <alignment horizontal="center" vertical="center"/>
    </xf>
    <xf numFmtId="44" fontId="78" fillId="0" borderId="41" xfId="0" applyNumberFormat="1" applyFont="1" applyFill="1" applyBorder="1" applyAlignment="1">
      <alignment horizontal="center" vertical="center"/>
    </xf>
    <xf numFmtId="0" fontId="78" fillId="0" borderId="41" xfId="0" applyFont="1" applyFill="1" applyBorder="1" applyAlignment="1">
      <alignment horizontal="center" vertical="center"/>
    </xf>
    <xf numFmtId="44" fontId="78" fillId="0" borderId="41" xfId="0" applyNumberFormat="1" applyFont="1" applyFill="1" applyBorder="1" applyAlignment="1">
      <alignment vertical="center"/>
    </xf>
    <xf numFmtId="7" fontId="78" fillId="0" borderId="42" xfId="0" applyNumberFormat="1" applyFont="1" applyFill="1" applyBorder="1" applyAlignment="1">
      <alignment vertical="center"/>
    </xf>
    <xf numFmtId="0" fontId="0" fillId="0" borderId="0" xfId="0" applyFill="1" applyAlignment="1">
      <alignment vertical="center"/>
    </xf>
    <xf numFmtId="44" fontId="85" fillId="0" borderId="38" xfId="44" applyFont="1" applyFill="1" applyBorder="1" applyAlignment="1">
      <alignment vertical="center"/>
    </xf>
    <xf numFmtId="44" fontId="24" fillId="0" borderId="38" xfId="44" applyFont="1" applyFill="1" applyBorder="1" applyAlignment="1">
      <alignment horizontal="center" vertical="center"/>
    </xf>
    <xf numFmtId="44" fontId="86" fillId="0" borderId="38" xfId="44" applyFont="1" applyFill="1" applyBorder="1" applyAlignment="1">
      <alignment vertical="center"/>
    </xf>
    <xf numFmtId="0" fontId="79" fillId="0" borderId="38" xfId="0" applyFont="1" applyFill="1" applyBorder="1" applyAlignment="1">
      <alignment vertical="center"/>
    </xf>
    <xf numFmtId="44" fontId="79" fillId="0" borderId="38" xfId="44" applyFont="1" applyFill="1" applyBorder="1" applyAlignment="1">
      <alignment vertical="center"/>
    </xf>
    <xf numFmtId="44" fontId="87" fillId="0" borderId="38" xfId="44" applyFont="1" applyFill="1" applyBorder="1" applyAlignment="1">
      <alignment vertical="center"/>
    </xf>
    <xf numFmtId="0" fontId="0" fillId="0" borderId="38" xfId="0" applyFill="1" applyBorder="1" applyAlignment="1">
      <alignment vertical="center"/>
    </xf>
    <xf numFmtId="44" fontId="88" fillId="38" borderId="38" xfId="44" applyFont="1" applyFill="1" applyBorder="1" applyAlignment="1">
      <alignment/>
    </xf>
    <xf numFmtId="44" fontId="77" fillId="34" borderId="19" xfId="44" applyFont="1" applyFill="1" applyBorder="1" applyAlignment="1">
      <alignment vertical="center"/>
    </xf>
    <xf numFmtId="44" fontId="88" fillId="0" borderId="38" xfId="44" applyFont="1" applyBorder="1" applyAlignment="1">
      <alignment/>
    </xf>
    <xf numFmtId="44" fontId="89" fillId="0" borderId="38" xfId="44" applyFont="1" applyBorder="1" applyAlignment="1">
      <alignment/>
    </xf>
    <xf numFmtId="0" fontId="88" fillId="38" borderId="38" xfId="0" applyFont="1" applyFill="1" applyBorder="1" applyAlignment="1">
      <alignment/>
    </xf>
    <xf numFmtId="0" fontId="0" fillId="38" borderId="38" xfId="0" applyFill="1" applyBorder="1" applyAlignment="1">
      <alignment/>
    </xf>
    <xf numFmtId="0" fontId="88" fillId="0" borderId="38" xfId="0" applyFont="1" applyBorder="1" applyAlignment="1">
      <alignment/>
    </xf>
    <xf numFmtId="0" fontId="0" fillId="0" borderId="38" xfId="0" applyBorder="1" applyAlignment="1">
      <alignment/>
    </xf>
    <xf numFmtId="0" fontId="0" fillId="0" borderId="33" xfId="0" applyBorder="1" applyAlignment="1">
      <alignment/>
    </xf>
    <xf numFmtId="0" fontId="0" fillId="0" borderId="34" xfId="0" applyBorder="1" applyAlignment="1">
      <alignment/>
    </xf>
    <xf numFmtId="44" fontId="88" fillId="0" borderId="34" xfId="44" applyFont="1" applyBorder="1" applyAlignment="1">
      <alignment/>
    </xf>
    <xf numFmtId="44" fontId="76" fillId="0" borderId="38" xfId="0" applyNumberFormat="1" applyFont="1" applyBorder="1" applyAlignment="1">
      <alignment/>
    </xf>
    <xf numFmtId="0" fontId="90" fillId="0" borderId="0" xfId="0" applyFont="1" applyAlignment="1">
      <alignment/>
    </xf>
    <xf numFmtId="0" fontId="90" fillId="0" borderId="38" xfId="0" applyFont="1" applyBorder="1" applyAlignment="1">
      <alignment/>
    </xf>
    <xf numFmtId="44" fontId="90" fillId="0" borderId="38" xfId="44" applyFont="1" applyBorder="1" applyAlignment="1">
      <alignment/>
    </xf>
    <xf numFmtId="44" fontId="24" fillId="38" borderId="38" xfId="44" applyFont="1" applyFill="1" applyBorder="1" applyAlignment="1">
      <alignment/>
    </xf>
    <xf numFmtId="0" fontId="24" fillId="38" borderId="38" xfId="0" applyFont="1" applyFill="1" applyBorder="1" applyAlignment="1">
      <alignment horizontal="right"/>
    </xf>
    <xf numFmtId="44" fontId="79" fillId="38" borderId="38" xfId="0" applyNumberFormat="1" applyFont="1" applyFill="1" applyBorder="1" applyAlignment="1">
      <alignment/>
    </xf>
    <xf numFmtId="44" fontId="0" fillId="38" borderId="43" xfId="44" applyFont="1" applyFill="1" applyBorder="1" applyAlignment="1">
      <alignment vertical="center"/>
    </xf>
    <xf numFmtId="44" fontId="76" fillId="38" borderId="38" xfId="0" applyNumberFormat="1" applyFont="1" applyFill="1" applyBorder="1" applyAlignment="1">
      <alignment vertical="center"/>
    </xf>
    <xf numFmtId="0" fontId="0" fillId="0" borderId="0" xfId="0" applyBorder="1" applyAlignment="1">
      <alignment/>
    </xf>
    <xf numFmtId="0" fontId="88" fillId="0" borderId="0" xfId="0" applyFont="1" applyBorder="1" applyAlignment="1">
      <alignment/>
    </xf>
    <xf numFmtId="44" fontId="90" fillId="0" borderId="0" xfId="44" applyFont="1" applyBorder="1" applyAlignment="1">
      <alignment/>
    </xf>
    <xf numFmtId="0" fontId="0" fillId="38" borderId="0" xfId="0" applyFill="1" applyBorder="1" applyAlignment="1">
      <alignment vertical="center"/>
    </xf>
    <xf numFmtId="44" fontId="79" fillId="0" borderId="44" xfId="0" applyNumberFormat="1" applyFont="1" applyFill="1" applyBorder="1" applyAlignment="1">
      <alignment vertical="center"/>
    </xf>
    <xf numFmtId="0" fontId="79" fillId="0" borderId="22" xfId="0" applyFont="1" applyFill="1" applyBorder="1" applyAlignment="1">
      <alignment vertical="center"/>
    </xf>
    <xf numFmtId="0" fontId="79" fillId="0" borderId="45" xfId="0" applyFont="1" applyFill="1" applyBorder="1" applyAlignment="1">
      <alignment vertical="center"/>
    </xf>
    <xf numFmtId="0" fontId="0" fillId="0" borderId="38" xfId="0" applyBorder="1" applyAlignment="1">
      <alignment vertical="center"/>
    </xf>
    <xf numFmtId="0" fontId="76" fillId="0" borderId="38" xfId="0" applyFont="1" applyFill="1" applyBorder="1" applyAlignment="1">
      <alignment horizontal="center" vertical="center"/>
    </xf>
    <xf numFmtId="0" fontId="76" fillId="0" borderId="38" xfId="0" applyFont="1" applyFill="1" applyBorder="1" applyAlignment="1">
      <alignment horizontal="center" vertical="center" wrapText="1"/>
    </xf>
    <xf numFmtId="44" fontId="78" fillId="0" borderId="38" xfId="44" applyFont="1" applyFill="1" applyBorder="1" applyAlignment="1">
      <alignment horizontal="center" vertical="center" wrapText="1"/>
    </xf>
    <xf numFmtId="44" fontId="76" fillId="38" borderId="38" xfId="0" applyNumberFormat="1" applyFont="1" applyFill="1" applyBorder="1" applyAlignment="1">
      <alignment/>
    </xf>
    <xf numFmtId="44" fontId="88" fillId="0" borderId="38" xfId="44" applyFont="1" applyBorder="1" applyAlignment="1">
      <alignment horizontal="center"/>
    </xf>
    <xf numFmtId="44" fontId="88" fillId="0" borderId="38" xfId="44" applyFont="1" applyBorder="1" applyAlignment="1">
      <alignment horizontal="right"/>
    </xf>
    <xf numFmtId="44" fontId="89" fillId="38" borderId="38" xfId="44" applyFont="1" applyFill="1" applyBorder="1" applyAlignment="1">
      <alignment/>
    </xf>
    <xf numFmtId="44" fontId="0" fillId="0" borderId="38" xfId="44" applyFont="1" applyBorder="1" applyAlignment="1">
      <alignment/>
    </xf>
    <xf numFmtId="44" fontId="84" fillId="38" borderId="38" xfId="0" applyNumberFormat="1" applyFont="1" applyFill="1" applyBorder="1" applyAlignment="1">
      <alignment vertical="center"/>
    </xf>
    <xf numFmtId="0" fontId="87" fillId="0" borderId="38" xfId="0" applyFont="1" applyBorder="1" applyAlignment="1">
      <alignment/>
    </xf>
    <xf numFmtId="0" fontId="0" fillId="0" borderId="37" xfId="0" applyBorder="1" applyAlignment="1">
      <alignment vertical="center"/>
    </xf>
    <xf numFmtId="44" fontId="0" fillId="38" borderId="38" xfId="0" applyNumberFormat="1" applyFill="1" applyBorder="1" applyAlignment="1">
      <alignment/>
    </xf>
    <xf numFmtId="0" fontId="76" fillId="38" borderId="38" xfId="0" applyFont="1" applyFill="1" applyBorder="1" applyAlignment="1">
      <alignment/>
    </xf>
    <xf numFmtId="0" fontId="76" fillId="38" borderId="38" xfId="0" applyFont="1" applyFill="1" applyBorder="1" applyAlignment="1">
      <alignment vertical="center"/>
    </xf>
    <xf numFmtId="0" fontId="83" fillId="0" borderId="21" xfId="0" applyFont="1" applyBorder="1" applyAlignment="1">
      <alignment vertical="center"/>
    </xf>
    <xf numFmtId="0" fontId="83" fillId="0" borderId="38" xfId="0" applyFont="1" applyBorder="1" applyAlignment="1">
      <alignment vertical="center"/>
    </xf>
    <xf numFmtId="0" fontId="91" fillId="38" borderId="38" xfId="0" applyFont="1" applyFill="1" applyBorder="1" applyAlignment="1">
      <alignment vertical="center"/>
    </xf>
    <xf numFmtId="0" fontId="76" fillId="0" borderId="21" xfId="0" applyFont="1" applyBorder="1" applyAlignment="1">
      <alignment/>
    </xf>
    <xf numFmtId="0" fontId="76" fillId="0" borderId="38" xfId="0" applyFont="1" applyBorder="1" applyAlignment="1">
      <alignment/>
    </xf>
    <xf numFmtId="44" fontId="76" fillId="38" borderId="38" xfId="44" applyFont="1" applyFill="1" applyBorder="1" applyAlignment="1">
      <alignment/>
    </xf>
    <xf numFmtId="44" fontId="78" fillId="38" borderId="38" xfId="44" applyFont="1" applyFill="1" applyBorder="1" applyAlignment="1">
      <alignment vertical="center"/>
    </xf>
    <xf numFmtId="0" fontId="88" fillId="0" borderId="21" xfId="0" applyFont="1" applyBorder="1" applyAlignment="1">
      <alignment/>
    </xf>
    <xf numFmtId="0" fontId="76" fillId="0" borderId="21" xfId="0" applyFont="1" applyBorder="1" applyAlignment="1">
      <alignment/>
    </xf>
    <xf numFmtId="44" fontId="76" fillId="0" borderId="21" xfId="0" applyNumberFormat="1" applyFont="1" applyBorder="1" applyAlignment="1">
      <alignment/>
    </xf>
    <xf numFmtId="0" fontId="81" fillId="0" borderId="37" xfId="0" applyFont="1" applyBorder="1" applyAlignment="1">
      <alignment/>
    </xf>
    <xf numFmtId="44" fontId="77" fillId="35" borderId="15" xfId="44" applyFont="1" applyFill="1" applyBorder="1" applyAlignment="1">
      <alignment vertical="center"/>
    </xf>
    <xf numFmtId="44" fontId="77" fillId="35" borderId="18" xfId="44" applyFont="1" applyFill="1" applyBorder="1" applyAlignment="1">
      <alignment vertical="center"/>
    </xf>
    <xf numFmtId="44" fontId="76" fillId="0" borderId="34" xfId="44" applyFont="1" applyBorder="1" applyAlignment="1">
      <alignment/>
    </xf>
    <xf numFmtId="44" fontId="76" fillId="0" borderId="46" xfId="44" applyFont="1" applyBorder="1" applyAlignment="1">
      <alignment/>
    </xf>
    <xf numFmtId="44" fontId="77" fillId="35" borderId="47" xfId="44" applyFont="1" applyFill="1" applyBorder="1" applyAlignment="1">
      <alignment vertical="center"/>
    </xf>
    <xf numFmtId="0" fontId="24" fillId="38" borderId="21" xfId="0" applyFont="1" applyFill="1" applyBorder="1" applyAlignment="1">
      <alignment horizontal="right"/>
    </xf>
    <xf numFmtId="0" fontId="79" fillId="38" borderId="21" xfId="0" applyFont="1" applyFill="1" applyBorder="1" applyAlignment="1">
      <alignment/>
    </xf>
    <xf numFmtId="0" fontId="0" fillId="0" borderId="21" xfId="0" applyBorder="1" applyAlignment="1">
      <alignment/>
    </xf>
    <xf numFmtId="0" fontId="76" fillId="38" borderId="21" xfId="0" applyFont="1" applyFill="1" applyBorder="1" applyAlignment="1">
      <alignment horizontal="right"/>
    </xf>
    <xf numFmtId="0" fontId="88" fillId="38" borderId="21" xfId="0" applyFont="1" applyFill="1" applyBorder="1" applyAlignment="1">
      <alignment horizontal="right"/>
    </xf>
    <xf numFmtId="0" fontId="88" fillId="38" borderId="21" xfId="0" applyFont="1" applyFill="1" applyBorder="1" applyAlignment="1">
      <alignment/>
    </xf>
    <xf numFmtId="0" fontId="0" fillId="38" borderId="21" xfId="0" applyFill="1" applyBorder="1" applyAlignment="1">
      <alignment/>
    </xf>
    <xf numFmtId="44" fontId="77" fillId="34" borderId="36" xfId="44" applyFont="1" applyFill="1" applyBorder="1" applyAlignment="1">
      <alignment vertical="center"/>
    </xf>
    <xf numFmtId="44" fontId="77" fillId="0" borderId="37" xfId="0" applyNumberFormat="1" applyFont="1" applyFill="1" applyBorder="1" applyAlignment="1">
      <alignment vertical="center"/>
    </xf>
    <xf numFmtId="44" fontId="77" fillId="0" borderId="21" xfId="44" applyFont="1" applyFill="1" applyBorder="1" applyAlignment="1">
      <alignment vertical="center"/>
    </xf>
    <xf numFmtId="0" fontId="85" fillId="39" borderId="38" xfId="0" applyFont="1" applyFill="1" applyBorder="1" applyAlignment="1">
      <alignment vertical="center" wrapText="1"/>
    </xf>
    <xf numFmtId="44" fontId="86" fillId="39" borderId="19" xfId="0" applyNumberFormat="1" applyFont="1" applyFill="1" applyBorder="1" applyAlignment="1">
      <alignment horizontal="center" vertical="center"/>
    </xf>
    <xf numFmtId="44" fontId="77" fillId="39" borderId="38" xfId="44" applyFont="1" applyFill="1" applyBorder="1" applyAlignment="1">
      <alignment vertical="center"/>
    </xf>
    <xf numFmtId="44" fontId="79" fillId="39" borderId="19" xfId="0" applyNumberFormat="1" applyFont="1" applyFill="1" applyBorder="1" applyAlignment="1">
      <alignment vertical="center"/>
    </xf>
    <xf numFmtId="44" fontId="24" fillId="39" borderId="19" xfId="0" applyNumberFormat="1" applyFont="1" applyFill="1" applyBorder="1" applyAlignment="1">
      <alignment vertical="center"/>
    </xf>
    <xf numFmtId="0" fontId="77" fillId="39" borderId="38" xfId="0" applyFont="1" applyFill="1" applyBorder="1" applyAlignment="1">
      <alignment horizontal="right" vertical="center"/>
    </xf>
    <xf numFmtId="0" fontId="77" fillId="39" borderId="17" xfId="0" applyFont="1" applyFill="1" applyBorder="1" applyAlignment="1">
      <alignment vertical="center"/>
    </xf>
    <xf numFmtId="0" fontId="79" fillId="39" borderId="17" xfId="0" applyFont="1" applyFill="1" applyBorder="1" applyAlignment="1">
      <alignment vertical="center" wrapText="1"/>
    </xf>
    <xf numFmtId="44" fontId="79" fillId="39" borderId="38" xfId="0" applyNumberFormat="1" applyFont="1" applyFill="1" applyBorder="1" applyAlignment="1">
      <alignment vertical="center"/>
    </xf>
    <xf numFmtId="0" fontId="79" fillId="39" borderId="17" xfId="0" applyFont="1" applyFill="1" applyBorder="1" applyAlignment="1">
      <alignment vertical="center"/>
    </xf>
    <xf numFmtId="0" fontId="0" fillId="39" borderId="17" xfId="0" applyFill="1" applyBorder="1" applyAlignment="1">
      <alignment vertical="center"/>
    </xf>
    <xf numFmtId="0" fontId="0" fillId="39" borderId="38" xfId="0" applyFill="1" applyBorder="1" applyAlignment="1">
      <alignment vertical="center"/>
    </xf>
    <xf numFmtId="0" fontId="0" fillId="39" borderId="45" xfId="0" applyFill="1" applyBorder="1" applyAlignment="1">
      <alignment vertical="center"/>
    </xf>
    <xf numFmtId="44" fontId="80" fillId="39" borderId="29" xfId="0" applyNumberFormat="1" applyFont="1" applyFill="1" applyBorder="1" applyAlignment="1">
      <alignment vertical="center"/>
    </xf>
    <xf numFmtId="44" fontId="79" fillId="38" borderId="48" xfId="44" applyFont="1" applyFill="1" applyBorder="1" applyAlignment="1">
      <alignment horizontal="right" vertical="center"/>
    </xf>
    <xf numFmtId="44" fontId="79" fillId="38" borderId="18" xfId="44" applyFont="1" applyFill="1" applyBorder="1" applyAlignment="1">
      <alignment horizontal="right" vertical="center"/>
    </xf>
    <xf numFmtId="44" fontId="73" fillId="38" borderId="18" xfId="44" applyFont="1" applyFill="1" applyBorder="1" applyAlignment="1">
      <alignment horizontal="right" vertical="center"/>
    </xf>
    <xf numFmtId="44" fontId="73" fillId="38" borderId="25" xfId="44" applyFont="1" applyFill="1" applyBorder="1" applyAlignment="1">
      <alignment vertical="center"/>
    </xf>
    <xf numFmtId="44" fontId="76" fillId="0" borderId="38" xfId="44" applyFont="1" applyBorder="1" applyAlignment="1" applyProtection="1">
      <alignment/>
      <protection locked="0"/>
    </xf>
    <xf numFmtId="44" fontId="88" fillId="38" borderId="38" xfId="44" applyFont="1" applyFill="1" applyBorder="1" applyAlignment="1" applyProtection="1">
      <alignment/>
      <protection locked="0"/>
    </xf>
    <xf numFmtId="44" fontId="88" fillId="0" borderId="38" xfId="44" applyFont="1" applyBorder="1" applyAlignment="1" applyProtection="1">
      <alignment/>
      <protection locked="0"/>
    </xf>
    <xf numFmtId="0" fontId="0" fillId="0" borderId="38" xfId="0" applyBorder="1" applyAlignment="1" applyProtection="1">
      <alignment/>
      <protection locked="0"/>
    </xf>
    <xf numFmtId="44" fontId="76" fillId="0" borderId="38" xfId="44" applyFont="1" applyBorder="1" applyAlignment="1" applyProtection="1">
      <alignment horizontal="center" wrapText="1"/>
      <protection locked="0"/>
    </xf>
    <xf numFmtId="44" fontId="76" fillId="0" borderId="45" xfId="44" applyFont="1" applyBorder="1" applyAlignment="1" applyProtection="1">
      <alignment/>
      <protection locked="0"/>
    </xf>
    <xf numFmtId="44" fontId="76" fillId="0" borderId="38" xfId="44" applyFont="1" applyBorder="1" applyAlignment="1" applyProtection="1">
      <alignment horizontal="center"/>
      <protection locked="0"/>
    </xf>
    <xf numFmtId="44" fontId="76" fillId="0" borderId="45" xfId="44" applyFont="1" applyBorder="1" applyAlignment="1" applyProtection="1">
      <alignment horizontal="center"/>
      <protection locked="0"/>
    </xf>
    <xf numFmtId="44" fontId="92" fillId="0" borderId="38" xfId="44" applyFont="1" applyBorder="1" applyAlignment="1" applyProtection="1">
      <alignment/>
      <protection locked="0"/>
    </xf>
    <xf numFmtId="44" fontId="78" fillId="0" borderId="49" xfId="44" applyFont="1" applyFill="1" applyBorder="1" applyAlignment="1" applyProtection="1">
      <alignment vertical="center"/>
      <protection locked="0"/>
    </xf>
    <xf numFmtId="44" fontId="78" fillId="0" borderId="44" xfId="44" applyFont="1" applyFill="1" applyBorder="1" applyAlignment="1" applyProtection="1">
      <alignment vertical="center"/>
      <protection locked="0"/>
    </xf>
    <xf numFmtId="44" fontId="78" fillId="0" borderId="21" xfId="44" applyFont="1" applyFill="1" applyBorder="1" applyAlignment="1" applyProtection="1">
      <alignment vertical="center"/>
      <protection locked="0"/>
    </xf>
    <xf numFmtId="44" fontId="78" fillId="0" borderId="19" xfId="44" applyFont="1" applyFill="1" applyBorder="1" applyAlignment="1" applyProtection="1">
      <alignment vertical="center"/>
      <protection locked="0"/>
    </xf>
    <xf numFmtId="44" fontId="78" fillId="0" borderId="50" xfId="44" applyFont="1" applyFill="1" applyBorder="1" applyAlignment="1" applyProtection="1">
      <alignment vertical="center"/>
      <protection locked="0"/>
    </xf>
    <xf numFmtId="44" fontId="78" fillId="0" borderId="24" xfId="44" applyFont="1" applyFill="1" applyBorder="1" applyAlignment="1" applyProtection="1">
      <alignment vertical="center"/>
      <protection locked="0"/>
    </xf>
    <xf numFmtId="44" fontId="77" fillId="39" borderId="38" xfId="44" applyFont="1" applyFill="1" applyBorder="1" applyAlignment="1" applyProtection="1">
      <alignment vertical="center"/>
      <protection locked="0"/>
    </xf>
    <xf numFmtId="0" fontId="77" fillId="39" borderId="38" xfId="0" applyFont="1" applyFill="1" applyBorder="1" applyAlignment="1" applyProtection="1">
      <alignment vertical="center"/>
      <protection locked="0"/>
    </xf>
    <xf numFmtId="44" fontId="79" fillId="39" borderId="19" xfId="0" applyNumberFormat="1" applyFont="1" applyFill="1" applyBorder="1" applyAlignment="1" applyProtection="1">
      <alignment vertical="center"/>
      <protection locked="0"/>
    </xf>
    <xf numFmtId="44" fontId="23" fillId="39" borderId="38" xfId="44" applyFont="1" applyFill="1" applyBorder="1" applyAlignment="1" applyProtection="1">
      <alignment vertical="center" wrapText="1"/>
      <protection locked="0"/>
    </xf>
    <xf numFmtId="0" fontId="77" fillId="39" borderId="38" xfId="0" applyFont="1" applyFill="1" applyBorder="1" applyAlignment="1" applyProtection="1">
      <alignment horizontal="center" vertical="center"/>
      <protection locked="0"/>
    </xf>
    <xf numFmtId="44" fontId="79" fillId="39" borderId="19" xfId="0" applyNumberFormat="1" applyFont="1" applyFill="1" applyBorder="1" applyAlignment="1" applyProtection="1">
      <alignment horizontal="center" vertical="center"/>
      <protection locked="0"/>
    </xf>
    <xf numFmtId="0" fontId="77" fillId="39" borderId="38" xfId="0" applyFont="1" applyFill="1" applyBorder="1" applyAlignment="1" applyProtection="1">
      <alignment horizontal="right" vertical="center"/>
      <protection locked="0"/>
    </xf>
    <xf numFmtId="9" fontId="77" fillId="39" borderId="38" xfId="57" applyFont="1" applyFill="1" applyBorder="1" applyAlignment="1" applyProtection="1">
      <alignment vertical="center"/>
      <protection locked="0"/>
    </xf>
    <xf numFmtId="0" fontId="78" fillId="39" borderId="38" xfId="0" applyFont="1" applyFill="1" applyBorder="1" applyAlignment="1" applyProtection="1">
      <alignment vertical="center"/>
      <protection locked="0"/>
    </xf>
    <xf numFmtId="44" fontId="79" fillId="39" borderId="19" xfId="0" applyNumberFormat="1" applyFont="1" applyFill="1" applyBorder="1" applyAlignment="1" applyProtection="1">
      <alignment horizontal="left" vertical="center"/>
      <protection locked="0"/>
    </xf>
    <xf numFmtId="0" fontId="79" fillId="39" borderId="38" xfId="0" applyFont="1" applyFill="1" applyBorder="1" applyAlignment="1" applyProtection="1">
      <alignment vertical="center"/>
      <protection locked="0"/>
    </xf>
    <xf numFmtId="10" fontId="76" fillId="39" borderId="12" xfId="0" applyNumberFormat="1" applyFont="1" applyFill="1" applyBorder="1" applyAlignment="1" applyProtection="1">
      <alignment vertical="center"/>
      <protection locked="0"/>
    </xf>
    <xf numFmtId="44" fontId="79" fillId="39" borderId="24" xfId="0" applyNumberFormat="1" applyFont="1" applyFill="1" applyBorder="1" applyAlignment="1" applyProtection="1">
      <alignment vertical="center"/>
      <protection locked="0"/>
    </xf>
    <xf numFmtId="0" fontId="79" fillId="0" borderId="23" xfId="0" applyFont="1" applyBorder="1" applyAlignment="1" applyProtection="1">
      <alignment horizontal="center" vertical="center"/>
      <protection locked="0"/>
    </xf>
    <xf numFmtId="44" fontId="11" fillId="37" borderId="38" xfId="0" applyNumberFormat="1" applyFont="1" applyFill="1" applyBorder="1" applyAlignment="1" applyProtection="1">
      <alignment vertical="center"/>
      <protection locked="0"/>
    </xf>
    <xf numFmtId="0" fontId="76" fillId="0" borderId="37" xfId="0" applyFont="1" applyBorder="1" applyAlignment="1" applyProtection="1">
      <alignment horizontal="center" vertical="center" wrapText="1"/>
      <protection locked="0"/>
    </xf>
    <xf numFmtId="44" fontId="93" fillId="0" borderId="45" xfId="44" applyFont="1" applyFill="1" applyBorder="1" applyAlignment="1" applyProtection="1">
      <alignment horizontal="center" vertical="center"/>
      <protection locked="0"/>
    </xf>
    <xf numFmtId="44" fontId="93" fillId="0" borderId="20" xfId="44" applyFont="1" applyFill="1" applyBorder="1" applyAlignment="1" applyProtection="1">
      <alignment horizontal="center" vertical="center"/>
      <protection locked="0"/>
    </xf>
    <xf numFmtId="44" fontId="23" fillId="0" borderId="20" xfId="44" applyFont="1" applyFill="1" applyBorder="1" applyAlignment="1" applyProtection="1">
      <alignment horizontal="center" vertical="center"/>
      <protection locked="0"/>
    </xf>
    <xf numFmtId="44" fontId="77" fillId="0" borderId="50" xfId="0" applyNumberFormat="1" applyFont="1" applyFill="1" applyBorder="1" applyAlignment="1">
      <alignment vertical="center"/>
    </xf>
    <xf numFmtId="44" fontId="77" fillId="0" borderId="24" xfId="0" applyNumberFormat="1" applyFont="1" applyFill="1" applyBorder="1" applyAlignment="1">
      <alignment vertical="center"/>
    </xf>
    <xf numFmtId="44" fontId="93" fillId="0" borderId="51" xfId="0" applyNumberFormat="1" applyFont="1" applyFill="1" applyBorder="1" applyAlignment="1">
      <alignment vertical="center"/>
    </xf>
    <xf numFmtId="0" fontId="79" fillId="0" borderId="37" xfId="0" applyFont="1" applyFill="1" applyBorder="1" applyAlignment="1">
      <alignment vertical="center"/>
    </xf>
    <xf numFmtId="0" fontId="73" fillId="0" borderId="37" xfId="0" applyFont="1" applyFill="1" applyBorder="1" applyAlignment="1">
      <alignment horizontal="right" vertical="center"/>
    </xf>
    <xf numFmtId="44" fontId="0" fillId="0" borderId="37" xfId="44" applyFont="1" applyFill="1" applyBorder="1" applyAlignment="1">
      <alignment vertical="center"/>
    </xf>
    <xf numFmtId="0" fontId="0" fillId="0" borderId="21" xfId="0" applyBorder="1" applyAlignment="1">
      <alignment vertical="center"/>
    </xf>
    <xf numFmtId="44" fontId="79" fillId="0" borderId="37" xfId="44" applyFont="1" applyFill="1" applyBorder="1" applyAlignment="1">
      <alignment vertical="center"/>
    </xf>
    <xf numFmtId="44" fontId="0" fillId="0" borderId="52" xfId="44" applyFont="1" applyFill="1" applyBorder="1" applyAlignment="1">
      <alignment vertical="center"/>
    </xf>
    <xf numFmtId="0" fontId="0" fillId="0" borderId="52" xfId="0" applyFill="1" applyBorder="1" applyAlignment="1">
      <alignment vertical="center"/>
    </xf>
    <xf numFmtId="44" fontId="0" fillId="0" borderId="52" xfId="44" applyFont="1" applyFill="1" applyBorder="1" applyAlignment="1">
      <alignment horizontal="center" vertical="center"/>
    </xf>
    <xf numFmtId="0" fontId="0" fillId="0" borderId="52" xfId="0" applyNumberFormat="1" applyFill="1" applyBorder="1" applyAlignment="1">
      <alignment vertical="center"/>
    </xf>
    <xf numFmtId="0" fontId="79" fillId="35" borderId="14" xfId="0" applyFont="1" applyFill="1" applyBorder="1" applyAlignment="1">
      <alignment horizontal="center" vertical="center"/>
    </xf>
    <xf numFmtId="44" fontId="79" fillId="35" borderId="19" xfId="44" applyFont="1" applyFill="1" applyBorder="1" applyAlignment="1">
      <alignment horizontal="center" vertical="center" wrapText="1"/>
    </xf>
    <xf numFmtId="0" fontId="79" fillId="35" borderId="19" xfId="0" applyFont="1" applyFill="1" applyBorder="1" applyAlignment="1">
      <alignment horizontal="center" vertical="center" wrapText="1"/>
    </xf>
    <xf numFmtId="8" fontId="83" fillId="35" borderId="19" xfId="0" applyNumberFormat="1" applyFont="1" applyFill="1" applyBorder="1" applyAlignment="1">
      <alignment vertical="center"/>
    </xf>
    <xf numFmtId="8" fontId="83" fillId="35" borderId="24" xfId="0" applyNumberFormat="1" applyFont="1" applyFill="1" applyBorder="1" applyAlignment="1">
      <alignment vertical="center"/>
    </xf>
    <xf numFmtId="7" fontId="78" fillId="0" borderId="34" xfId="0" applyNumberFormat="1" applyFont="1" applyFill="1" applyBorder="1" applyAlignment="1">
      <alignment vertical="center" wrapText="1"/>
    </xf>
    <xf numFmtId="44" fontId="0" fillId="0" borderId="40" xfId="0" applyNumberFormat="1" applyFill="1" applyBorder="1" applyAlignment="1">
      <alignment vertical="center"/>
    </xf>
    <xf numFmtId="44" fontId="78" fillId="38" borderId="20" xfId="44" applyFont="1" applyFill="1" applyBorder="1" applyAlignment="1">
      <alignment vertical="center"/>
    </xf>
    <xf numFmtId="44" fontId="76" fillId="38" borderId="53" xfId="44" applyFont="1" applyFill="1" applyBorder="1" applyAlignment="1">
      <alignment horizontal="center" vertical="center"/>
    </xf>
    <xf numFmtId="44" fontId="76" fillId="38" borderId="30" xfId="44" applyFont="1" applyFill="1" applyBorder="1" applyAlignment="1">
      <alignment horizontal="center" vertical="center" wrapText="1"/>
    </xf>
    <xf numFmtId="44" fontId="77" fillId="38" borderId="30" xfId="44" applyFont="1" applyFill="1" applyBorder="1" applyAlignment="1">
      <alignment horizontal="center" vertical="center"/>
    </xf>
    <xf numFmtId="0" fontId="78" fillId="38" borderId="46" xfId="0" applyFont="1" applyFill="1" applyBorder="1" applyAlignment="1">
      <alignment horizontal="center" vertical="center" wrapText="1"/>
    </xf>
    <xf numFmtId="0" fontId="76" fillId="38" borderId="34" xfId="0" applyFont="1" applyFill="1" applyBorder="1" applyAlignment="1">
      <alignment horizontal="center" vertical="center" wrapText="1"/>
    </xf>
    <xf numFmtId="0" fontId="77" fillId="38" borderId="34" xfId="0" applyFont="1" applyFill="1" applyBorder="1" applyAlignment="1">
      <alignment horizontal="center" vertical="center" wrapText="1"/>
    </xf>
    <xf numFmtId="44" fontId="78" fillId="38" borderId="44" xfId="44" applyFont="1" applyFill="1" applyBorder="1" applyAlignment="1">
      <alignment vertical="center"/>
    </xf>
    <xf numFmtId="44" fontId="78" fillId="38" borderId="37" xfId="44" applyFont="1" applyFill="1" applyBorder="1" applyAlignment="1">
      <alignment vertical="center"/>
    </xf>
    <xf numFmtId="44" fontId="78" fillId="38" borderId="37" xfId="0" applyNumberFormat="1" applyFont="1" applyFill="1" applyBorder="1" applyAlignment="1">
      <alignment vertical="center"/>
    </xf>
    <xf numFmtId="44" fontId="78" fillId="38" borderId="45" xfId="44" applyFont="1" applyFill="1" applyBorder="1" applyAlignment="1">
      <alignment vertical="center"/>
    </xf>
    <xf numFmtId="44" fontId="20" fillId="38" borderId="38" xfId="44" applyFont="1" applyFill="1" applyBorder="1" applyAlignment="1">
      <alignment vertical="center"/>
    </xf>
    <xf numFmtId="44" fontId="78" fillId="38" borderId="45" xfId="0" applyNumberFormat="1" applyFont="1" applyFill="1" applyBorder="1" applyAlignment="1">
      <alignment vertical="center"/>
    </xf>
    <xf numFmtId="44" fontId="78" fillId="38" borderId="38" xfId="0" applyNumberFormat="1" applyFont="1" applyFill="1" applyBorder="1" applyAlignment="1">
      <alignment vertical="center"/>
    </xf>
    <xf numFmtId="44" fontId="78" fillId="38" borderId="20" xfId="0" applyNumberFormat="1" applyFont="1" applyFill="1" applyBorder="1" applyAlignment="1">
      <alignment vertical="center"/>
    </xf>
    <xf numFmtId="0" fontId="77" fillId="0" borderId="54" xfId="0" applyFont="1" applyBorder="1" applyAlignment="1">
      <alignment horizontal="center" vertical="center"/>
    </xf>
    <xf numFmtId="0" fontId="94" fillId="0" borderId="37" xfId="0" applyFont="1" applyBorder="1" applyAlignment="1">
      <alignment horizontal="center" vertical="center"/>
    </xf>
    <xf numFmtId="44" fontId="77" fillId="38" borderId="29" xfId="44" applyFont="1" applyFill="1" applyBorder="1" applyAlignment="1">
      <alignment vertical="center"/>
    </xf>
    <xf numFmtId="0" fontId="79" fillId="37" borderId="16" xfId="0" applyFont="1" applyFill="1" applyBorder="1" applyAlignment="1">
      <alignment horizontal="center" vertical="center"/>
    </xf>
    <xf numFmtId="0" fontId="79" fillId="37" borderId="20" xfId="0" applyFont="1" applyFill="1" applyBorder="1" applyAlignment="1">
      <alignment horizontal="center" vertical="center" wrapText="1"/>
    </xf>
    <xf numFmtId="44" fontId="11" fillId="37" borderId="45" xfId="0" applyNumberFormat="1" applyFont="1" applyFill="1" applyBorder="1" applyAlignment="1" applyProtection="1">
      <alignment vertical="center"/>
      <protection locked="0"/>
    </xf>
    <xf numFmtId="44" fontId="83" fillId="37" borderId="20" xfId="44" applyFont="1" applyFill="1" applyBorder="1" applyAlignment="1" applyProtection="1">
      <alignment vertical="center"/>
      <protection locked="0"/>
    </xf>
    <xf numFmtId="0" fontId="78" fillId="38" borderId="31" xfId="0" applyFont="1" applyFill="1" applyBorder="1" applyAlignment="1">
      <alignment horizontal="center" vertical="center"/>
    </xf>
    <xf numFmtId="44" fontId="76" fillId="38" borderId="20" xfId="44" applyFont="1" applyFill="1" applyBorder="1" applyAlignment="1">
      <alignment horizontal="center" vertical="center" wrapText="1"/>
    </xf>
    <xf numFmtId="0" fontId="77" fillId="0" borderId="52" xfId="0" applyFont="1" applyBorder="1" applyAlignment="1">
      <alignment vertical="center"/>
    </xf>
    <xf numFmtId="0" fontId="0" fillId="0" borderId="15" xfId="0" applyFill="1" applyBorder="1" applyAlignment="1">
      <alignment horizontal="center" vertical="center"/>
    </xf>
    <xf numFmtId="44" fontId="87" fillId="0" borderId="18" xfId="44" applyFont="1" applyFill="1" applyBorder="1" applyAlignment="1">
      <alignment horizontal="center" vertical="center" wrapText="1"/>
    </xf>
    <xf numFmtId="44" fontId="73" fillId="0" borderId="18" xfId="44" applyFont="1" applyFill="1" applyBorder="1" applyAlignment="1">
      <alignment horizontal="right" vertical="center"/>
    </xf>
    <xf numFmtId="44" fontId="95" fillId="0" borderId="18" xfId="44" applyFont="1" applyFill="1" applyBorder="1" applyAlignment="1">
      <alignment vertical="center" wrapText="1"/>
    </xf>
    <xf numFmtId="44" fontId="95" fillId="0" borderId="47" xfId="44" applyFont="1" applyFill="1" applyBorder="1" applyAlignment="1">
      <alignment vertical="center" wrapText="1"/>
    </xf>
    <xf numFmtId="0" fontId="80" fillId="40" borderId="22" xfId="0" applyFont="1" applyFill="1" applyBorder="1" applyAlignment="1" applyProtection="1">
      <alignment vertical="center"/>
      <protection locked="0"/>
    </xf>
    <xf numFmtId="0" fontId="95" fillId="0" borderId="45" xfId="0" applyFont="1" applyBorder="1" applyAlignment="1">
      <alignment horizontal="center" vertical="center" wrapText="1"/>
    </xf>
    <xf numFmtId="44" fontId="96" fillId="0" borderId="45" xfId="44" applyFont="1" applyFill="1" applyBorder="1" applyAlignment="1">
      <alignment vertical="center" wrapText="1"/>
    </xf>
    <xf numFmtId="44" fontId="78" fillId="0" borderId="20" xfId="44" applyFont="1" applyFill="1" applyBorder="1" applyAlignment="1">
      <alignment vertical="center"/>
    </xf>
    <xf numFmtId="44" fontId="73" fillId="0" borderId="20" xfId="44" applyFont="1" applyFill="1" applyBorder="1" applyAlignment="1">
      <alignment vertical="center" wrapText="1"/>
    </xf>
    <xf numFmtId="44" fontId="73" fillId="0" borderId="51" xfId="44" applyFont="1" applyFill="1" applyBorder="1" applyAlignment="1">
      <alignment vertical="center"/>
    </xf>
    <xf numFmtId="44" fontId="77" fillId="0" borderId="11" xfId="44" applyFont="1" applyFill="1" applyBorder="1" applyAlignment="1">
      <alignment vertical="center"/>
    </xf>
    <xf numFmtId="44" fontId="0" fillId="0" borderId="54" xfId="0" applyNumberFormat="1" applyFill="1" applyBorder="1" applyAlignment="1">
      <alignment vertical="center"/>
    </xf>
    <xf numFmtId="0" fontId="0" fillId="0" borderId="49" xfId="0" applyBorder="1" applyAlignment="1">
      <alignment vertical="center"/>
    </xf>
    <xf numFmtId="0" fontId="90" fillId="39" borderId="17" xfId="0" applyFont="1" applyFill="1" applyBorder="1" applyAlignment="1">
      <alignment vertical="center"/>
    </xf>
    <xf numFmtId="0" fontId="77" fillId="39" borderId="17" xfId="0" applyFont="1" applyFill="1" applyBorder="1" applyAlignment="1" applyProtection="1">
      <alignment horizontal="center" vertical="center"/>
      <protection locked="0"/>
    </xf>
    <xf numFmtId="0" fontId="23" fillId="39" borderId="17" xfId="0" applyFont="1" applyFill="1" applyBorder="1" applyAlignment="1" applyProtection="1">
      <alignment horizontal="center" vertical="center" wrapText="1"/>
      <protection locked="0"/>
    </xf>
    <xf numFmtId="0" fontId="79" fillId="39" borderId="17" xfId="0" applyFont="1" applyFill="1" applyBorder="1" applyAlignment="1" applyProtection="1">
      <alignment vertical="center"/>
      <protection locked="0"/>
    </xf>
    <xf numFmtId="0" fontId="76" fillId="39" borderId="17" xfId="0" applyFont="1" applyFill="1" applyBorder="1" applyAlignment="1" applyProtection="1">
      <alignment vertical="center"/>
      <protection locked="0"/>
    </xf>
    <xf numFmtId="0" fontId="73" fillId="39" borderId="17" xfId="0" applyFont="1" applyFill="1" applyBorder="1" applyAlignment="1" applyProtection="1">
      <alignment vertical="center"/>
      <protection locked="0"/>
    </xf>
    <xf numFmtId="0" fontId="0" fillId="39" borderId="33" xfId="0" applyFill="1" applyBorder="1" applyAlignment="1">
      <alignment vertical="center"/>
    </xf>
    <xf numFmtId="44" fontId="95" fillId="37" borderId="55" xfId="44" applyNumberFormat="1" applyFont="1" applyFill="1" applyBorder="1" applyAlignment="1">
      <alignment vertical="center"/>
    </xf>
    <xf numFmtId="0" fontId="91" fillId="39" borderId="17" xfId="0" applyFont="1" applyFill="1" applyBorder="1" applyAlignment="1" applyProtection="1">
      <alignment horizontal="center" vertical="center" wrapText="1"/>
      <protection locked="0"/>
    </xf>
    <xf numFmtId="0" fontId="77" fillId="39" borderId="17" xfId="0" applyFont="1" applyFill="1" applyBorder="1" applyAlignment="1">
      <alignment horizontal="right" vertical="center"/>
    </xf>
    <xf numFmtId="44" fontId="76" fillId="39" borderId="38" xfId="44" applyFont="1" applyFill="1" applyBorder="1" applyAlignment="1" applyProtection="1">
      <alignment horizontal="right" vertical="center"/>
      <protection locked="0"/>
    </xf>
    <xf numFmtId="164" fontId="79" fillId="39" borderId="38" xfId="44" applyNumberFormat="1" applyFont="1" applyFill="1" applyBorder="1" applyAlignment="1">
      <alignment horizontal="right" vertical="center"/>
    </xf>
    <xf numFmtId="0" fontId="79" fillId="39" borderId="45" xfId="0" applyFont="1" applyFill="1" applyBorder="1" applyAlignment="1" applyProtection="1">
      <alignment horizontal="right" vertical="center"/>
      <protection locked="0"/>
    </xf>
    <xf numFmtId="0" fontId="79" fillId="39" borderId="38" xfId="0" applyFont="1" applyFill="1" applyBorder="1" applyAlignment="1">
      <alignment horizontal="right" vertical="center"/>
    </xf>
    <xf numFmtId="44" fontId="76" fillId="39" borderId="12" xfId="44" applyFont="1" applyFill="1" applyBorder="1" applyAlignment="1" applyProtection="1">
      <alignment horizontal="right" vertical="center"/>
      <protection locked="0"/>
    </xf>
    <xf numFmtId="44" fontId="77" fillId="0" borderId="45" xfId="44" applyFont="1" applyFill="1" applyBorder="1" applyAlignment="1" applyProtection="1">
      <alignment/>
      <protection locked="0"/>
    </xf>
    <xf numFmtId="44" fontId="88" fillId="0" borderId="38" xfId="44" applyFont="1" applyFill="1" applyBorder="1" applyAlignment="1">
      <alignment/>
    </xf>
    <xf numFmtId="0" fontId="79" fillId="38" borderId="38" xfId="0" applyFont="1" applyFill="1" applyBorder="1" applyAlignment="1">
      <alignment horizontal="right" vertical="center"/>
    </xf>
    <xf numFmtId="0" fontId="79" fillId="38" borderId="38" xfId="0" applyFont="1" applyFill="1" applyBorder="1" applyAlignment="1">
      <alignment horizontal="center" vertical="center"/>
    </xf>
    <xf numFmtId="0" fontId="76" fillId="0" borderId="0" xfId="0" applyFont="1" applyFill="1" applyBorder="1" applyAlignment="1">
      <alignment horizontal="left" vertical="top" wrapText="1"/>
    </xf>
    <xf numFmtId="0" fontId="76" fillId="0" borderId="56" xfId="0" applyFont="1" applyFill="1" applyBorder="1" applyAlignment="1">
      <alignment horizontal="left" vertical="top" wrapText="1"/>
    </xf>
    <xf numFmtId="0" fontId="76" fillId="0" borderId="50" xfId="0" applyFont="1" applyBorder="1" applyAlignment="1">
      <alignment horizontal="center" vertical="center" wrapText="1"/>
    </xf>
    <xf numFmtId="0" fontId="76" fillId="0" borderId="57" xfId="0" applyFont="1" applyBorder="1" applyAlignment="1">
      <alignment horizontal="center" vertical="center" wrapText="1"/>
    </xf>
    <xf numFmtId="0" fontId="76" fillId="0" borderId="49" xfId="0" applyFont="1" applyBorder="1" applyAlignment="1">
      <alignment horizontal="center" vertical="center" wrapText="1"/>
    </xf>
    <xf numFmtId="0" fontId="76" fillId="32" borderId="17" xfId="0" applyFont="1" applyFill="1" applyBorder="1" applyAlignment="1">
      <alignment horizontal="right" vertical="center"/>
    </xf>
    <xf numFmtId="0" fontId="76" fillId="32" borderId="38" xfId="0" applyFont="1" applyFill="1" applyBorder="1" applyAlignment="1">
      <alignment horizontal="right" vertical="center"/>
    </xf>
    <xf numFmtId="0" fontId="77" fillId="0" borderId="58" xfId="0" applyFont="1" applyBorder="1" applyAlignment="1" applyProtection="1">
      <alignment horizontal="center" wrapText="1"/>
      <protection locked="0"/>
    </xf>
    <xf numFmtId="0" fontId="77" fillId="0" borderId="52" xfId="0" applyFont="1" applyBorder="1" applyAlignment="1" applyProtection="1">
      <alignment horizontal="center" wrapText="1"/>
      <protection locked="0"/>
    </xf>
    <xf numFmtId="0" fontId="77" fillId="0" borderId="59" xfId="0" applyFont="1" applyBorder="1" applyAlignment="1" applyProtection="1">
      <alignment horizontal="center" wrapText="1"/>
      <protection locked="0"/>
    </xf>
    <xf numFmtId="0" fontId="76" fillId="32" borderId="60" xfId="0" applyFont="1" applyFill="1" applyBorder="1" applyAlignment="1">
      <alignment horizontal="right" vertical="center"/>
    </xf>
    <xf numFmtId="0" fontId="0" fillId="0" borderId="21" xfId="0" applyBorder="1" applyAlignment="1">
      <alignment horizontal="right"/>
    </xf>
    <xf numFmtId="44" fontId="97" fillId="38" borderId="13" xfId="44" applyFont="1" applyFill="1" applyBorder="1" applyAlignment="1" applyProtection="1">
      <alignment horizontal="center" vertical="center"/>
      <protection locked="0"/>
    </xf>
    <xf numFmtId="44" fontId="97" fillId="38" borderId="30" xfId="44" applyFont="1" applyFill="1" applyBorder="1" applyAlignment="1" applyProtection="1">
      <alignment horizontal="center" vertical="center"/>
      <protection locked="0"/>
    </xf>
    <xf numFmtId="44" fontId="97" fillId="38" borderId="14" xfId="44" applyFont="1" applyFill="1" applyBorder="1" applyAlignment="1" applyProtection="1">
      <alignment horizontal="center" vertical="center"/>
      <protection locked="0"/>
    </xf>
    <xf numFmtId="0" fontId="76" fillId="38" borderId="17" xfId="0" applyFont="1" applyFill="1" applyBorder="1" applyAlignment="1">
      <alignment horizontal="right" vertical="center"/>
    </xf>
    <xf numFmtId="0" fontId="76" fillId="38" borderId="38" xfId="0" applyFont="1" applyFill="1" applyBorder="1" applyAlignment="1">
      <alignment horizontal="right" vertical="center"/>
    </xf>
    <xf numFmtId="0" fontId="79" fillId="37" borderId="46" xfId="0" applyFont="1" applyFill="1" applyBorder="1" applyAlignment="1">
      <alignment horizontal="center" vertical="center"/>
    </xf>
    <xf numFmtId="0" fontId="79" fillId="37" borderId="61" xfId="0" applyFont="1" applyFill="1" applyBorder="1" applyAlignment="1">
      <alignment horizontal="center" vertical="center"/>
    </xf>
    <xf numFmtId="0" fontId="76" fillId="32" borderId="21" xfId="0" applyFont="1" applyFill="1" applyBorder="1" applyAlignment="1">
      <alignment horizontal="right" vertical="center"/>
    </xf>
    <xf numFmtId="0" fontId="98" fillId="38" borderId="17" xfId="0" applyFont="1" applyFill="1" applyBorder="1" applyAlignment="1">
      <alignment horizontal="center" vertical="center"/>
    </xf>
    <xf numFmtId="0" fontId="98" fillId="38" borderId="38" xfId="0" applyFont="1" applyFill="1" applyBorder="1" applyAlignment="1">
      <alignment horizontal="center" vertical="center"/>
    </xf>
    <xf numFmtId="44" fontId="80" fillId="39" borderId="62" xfId="0" applyNumberFormat="1" applyFont="1" applyFill="1" applyBorder="1" applyAlignment="1">
      <alignment horizontal="center" vertical="center" wrapText="1"/>
    </xf>
    <xf numFmtId="44" fontId="80" fillId="39" borderId="16" xfId="0" applyNumberFormat="1" applyFont="1" applyFill="1" applyBorder="1" applyAlignment="1">
      <alignment horizontal="center" vertical="center" wrapText="1"/>
    </xf>
    <xf numFmtId="44" fontId="80" fillId="39" borderId="31" xfId="0" applyNumberFormat="1" applyFont="1" applyFill="1" applyBorder="1" applyAlignment="1">
      <alignment horizontal="center" vertical="center" wrapText="1"/>
    </xf>
    <xf numFmtId="44" fontId="77" fillId="0" borderId="63" xfId="44" applyFont="1" applyFill="1" applyBorder="1" applyAlignment="1">
      <alignment horizontal="center" vertical="center" wrapText="1"/>
    </xf>
    <xf numFmtId="44" fontId="77" fillId="0" borderId="55" xfId="44" applyFont="1" applyFill="1" applyBorder="1" applyAlignment="1">
      <alignment horizontal="center" vertical="center" wrapText="1"/>
    </xf>
    <xf numFmtId="0" fontId="76" fillId="32" borderId="60" xfId="0" applyFont="1" applyFill="1" applyBorder="1" applyAlignment="1" applyProtection="1">
      <alignment horizontal="right" vertical="center"/>
      <protection locked="0"/>
    </xf>
    <xf numFmtId="0" fontId="76" fillId="32" borderId="48" xfId="0" applyFont="1" applyFill="1" applyBorder="1" applyAlignment="1" applyProtection="1">
      <alignment horizontal="right" vertical="center"/>
      <protection locked="0"/>
    </xf>
    <xf numFmtId="0" fontId="90" fillId="0" borderId="27" xfId="0" applyFont="1" applyBorder="1" applyAlignment="1">
      <alignment horizontal="center" vertical="center"/>
    </xf>
    <xf numFmtId="0" fontId="90" fillId="0" borderId="64" xfId="0" applyFont="1" applyBorder="1" applyAlignment="1">
      <alignment horizontal="center" vertical="center"/>
    </xf>
    <xf numFmtId="0" fontId="77" fillId="0" borderId="58" xfId="0" applyFont="1" applyFill="1" applyBorder="1" applyAlignment="1">
      <alignment horizontal="center" vertical="center" wrapText="1"/>
    </xf>
    <xf numFmtId="0" fontId="77" fillId="0" borderId="59" xfId="0" applyFont="1" applyFill="1" applyBorder="1" applyAlignment="1">
      <alignment horizontal="center" vertical="center" wrapText="1"/>
    </xf>
    <xf numFmtId="0" fontId="77" fillId="0" borderId="65" xfId="0" applyFont="1" applyFill="1" applyBorder="1" applyAlignment="1">
      <alignment horizontal="center" vertical="center" wrapText="1"/>
    </xf>
    <xf numFmtId="0" fontId="77" fillId="0" borderId="66" xfId="0" applyFont="1" applyFill="1" applyBorder="1" applyAlignment="1">
      <alignment horizontal="center" vertical="center" wrapText="1"/>
    </xf>
    <xf numFmtId="0" fontId="77" fillId="0" borderId="67" xfId="0" applyFont="1" applyFill="1" applyBorder="1" applyAlignment="1">
      <alignment horizontal="center" vertical="center" wrapText="1"/>
    </xf>
    <xf numFmtId="0" fontId="77" fillId="0" borderId="68" xfId="0" applyFont="1" applyFill="1" applyBorder="1" applyAlignment="1">
      <alignment horizontal="center" vertical="center" wrapText="1"/>
    </xf>
    <xf numFmtId="0" fontId="76" fillId="32" borderId="17" xfId="0" applyFont="1" applyFill="1" applyBorder="1" applyAlignment="1" applyProtection="1">
      <alignment horizontal="right" vertical="center"/>
      <protection locked="0"/>
    </xf>
    <xf numFmtId="0" fontId="76" fillId="32" borderId="45" xfId="0" applyFont="1" applyFill="1" applyBorder="1" applyAlignment="1" applyProtection="1">
      <alignment horizontal="right" vertical="center"/>
      <protection locked="0"/>
    </xf>
    <xf numFmtId="0" fontId="99" fillId="39" borderId="27" xfId="0" applyFont="1" applyFill="1" applyBorder="1" applyAlignment="1" applyProtection="1">
      <alignment horizontal="center"/>
      <protection locked="0"/>
    </xf>
    <xf numFmtId="0" fontId="99" fillId="39" borderId="69" xfId="0" applyFont="1" applyFill="1" applyBorder="1" applyAlignment="1" applyProtection="1">
      <alignment horizontal="center"/>
      <protection locked="0"/>
    </xf>
    <xf numFmtId="0" fontId="99" fillId="39" borderId="64" xfId="0" applyFont="1" applyFill="1" applyBorder="1" applyAlignment="1" applyProtection="1">
      <alignment horizontal="center"/>
      <protection locked="0"/>
    </xf>
    <xf numFmtId="0" fontId="100" fillId="0" borderId="58" xfId="0" applyFont="1" applyBorder="1" applyAlignment="1" applyProtection="1">
      <alignment horizontal="center" vertical="center"/>
      <protection locked="0"/>
    </xf>
    <xf numFmtId="0" fontId="100" fillId="0" borderId="52" xfId="0" applyFont="1" applyBorder="1" applyAlignment="1" applyProtection="1">
      <alignment horizontal="center" vertical="center"/>
      <protection locked="0"/>
    </xf>
    <xf numFmtId="0" fontId="100" fillId="0" borderId="70" xfId="0" applyFont="1" applyBorder="1" applyAlignment="1" applyProtection="1">
      <alignment horizontal="center" vertical="center"/>
      <protection locked="0"/>
    </xf>
    <xf numFmtId="0" fontId="100" fillId="0" borderId="10" xfId="0" applyFont="1" applyBorder="1" applyAlignment="1">
      <alignment horizontal="center" vertical="center"/>
    </xf>
    <xf numFmtId="0" fontId="100" fillId="0" borderId="11" xfId="0" applyFont="1" applyBorder="1" applyAlignment="1">
      <alignment horizontal="center" vertical="center"/>
    </xf>
    <xf numFmtId="0" fontId="100" fillId="0" borderId="70" xfId="0" applyFont="1" applyBorder="1" applyAlignment="1">
      <alignment horizontal="center" vertical="center"/>
    </xf>
    <xf numFmtId="0" fontId="78" fillId="0" borderId="13" xfId="0" applyFont="1" applyBorder="1" applyAlignment="1">
      <alignment horizontal="center" vertical="center"/>
    </xf>
    <xf numFmtId="0" fontId="78" fillId="0" borderId="53" xfId="0" applyFont="1" applyBorder="1" applyAlignment="1">
      <alignment horizontal="center" vertical="center"/>
    </xf>
    <xf numFmtId="44" fontId="79" fillId="39" borderId="19" xfId="0" applyNumberFormat="1" applyFont="1" applyFill="1" applyBorder="1" applyAlignment="1" applyProtection="1">
      <alignment vertical="center"/>
      <protection/>
    </xf>
    <xf numFmtId="44" fontId="24" fillId="39" borderId="19" xfId="0" applyNumberFormat="1" applyFont="1" applyFill="1" applyBorder="1" applyAlignment="1" applyProtection="1">
      <alignment vertical="center"/>
      <protection/>
    </xf>
    <xf numFmtId="44" fontId="79" fillId="39" borderId="19" xfId="44" applyNumberFormat="1" applyFont="1" applyFill="1" applyBorder="1" applyAlignment="1" applyProtection="1">
      <alignment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7"/>
  <sheetViews>
    <sheetView tabSelected="1" zoomScale="60" zoomScaleNormal="60" zoomScalePageLayoutView="0" workbookViewId="0" topLeftCell="A1">
      <selection activeCell="B3" sqref="B3"/>
    </sheetView>
  </sheetViews>
  <sheetFormatPr defaultColWidth="9.140625" defaultRowHeight="15"/>
  <cols>
    <col min="1" max="1" width="8.57421875" style="0" customWidth="1"/>
    <col min="2" max="2" width="27.00390625" style="0" customWidth="1"/>
    <col min="3" max="3" width="19.8515625" style="0" customWidth="1"/>
    <col min="4" max="4" width="21.421875" style="0" customWidth="1"/>
    <col min="5" max="5" width="19.140625" style="0" customWidth="1"/>
    <col min="6" max="6" width="20.421875" style="0" bestFit="1" customWidth="1"/>
    <col min="7" max="7" width="16.00390625" style="0" customWidth="1"/>
    <col min="8" max="8" width="18.8515625" style="0" customWidth="1"/>
    <col min="9" max="9" width="20.421875" style="0" customWidth="1"/>
    <col min="10" max="10" width="30.28125" style="0" bestFit="1" customWidth="1"/>
    <col min="11" max="11" width="28.28125" style="0" customWidth="1"/>
    <col min="12" max="12" width="24.00390625" style="0" customWidth="1"/>
    <col min="13" max="13" width="21.8515625" style="0" customWidth="1"/>
    <col min="14" max="14" width="15.8515625" style="0" customWidth="1"/>
    <col min="15" max="15" width="29.00390625" style="0" bestFit="1" customWidth="1"/>
    <col min="16" max="16" width="21.140625" style="0" customWidth="1"/>
    <col min="17" max="17" width="24.8515625" style="0" bestFit="1" customWidth="1"/>
    <col min="18" max="18" width="12.8515625" style="0" customWidth="1"/>
    <col min="19" max="19" width="15.57421875" style="0" customWidth="1"/>
    <col min="20" max="20" width="16.140625" style="0" bestFit="1" customWidth="1"/>
    <col min="21" max="21" width="12.28125" style="0" bestFit="1" customWidth="1"/>
    <col min="22" max="22" width="16.421875" style="0" bestFit="1" customWidth="1"/>
  </cols>
  <sheetData>
    <row r="1" spans="1:17" s="1" customFormat="1" ht="47.25" thickBot="1">
      <c r="A1" s="314" t="s">
        <v>59</v>
      </c>
      <c r="B1" s="315"/>
      <c r="C1" s="315"/>
      <c r="D1" s="315"/>
      <c r="E1" s="315"/>
      <c r="F1" s="315"/>
      <c r="G1" s="315"/>
      <c r="H1" s="315"/>
      <c r="I1" s="315"/>
      <c r="J1" s="315"/>
      <c r="K1" s="315"/>
      <c r="L1" s="315"/>
      <c r="M1" s="316"/>
      <c r="N1" s="297" t="s">
        <v>58</v>
      </c>
      <c r="O1" s="298"/>
      <c r="P1" s="298"/>
      <c r="Q1" s="299"/>
    </row>
    <row r="2" spans="1:17" s="4" customFormat="1" ht="34.5" thickBot="1">
      <c r="A2" s="233" t="s">
        <v>0</v>
      </c>
      <c r="B2" s="194" t="s">
        <v>37</v>
      </c>
      <c r="C2" s="232" t="s">
        <v>1</v>
      </c>
      <c r="D2" s="317" t="s">
        <v>54</v>
      </c>
      <c r="E2" s="318"/>
      <c r="F2" s="318"/>
      <c r="G2" s="318"/>
      <c r="H2" s="318"/>
      <c r="I2" s="318"/>
      <c r="J2" s="318"/>
      <c r="K2" s="319"/>
      <c r="L2" s="2"/>
      <c r="M2" s="3"/>
      <c r="N2" s="256" t="s">
        <v>56</v>
      </c>
      <c r="O2" s="146"/>
      <c r="P2" s="146"/>
      <c r="Q2" s="147"/>
    </row>
    <row r="3" spans="1:17" s="4" customFormat="1" ht="34.5" thickBot="1">
      <c r="A3" s="5"/>
      <c r="B3" s="247" t="s">
        <v>45</v>
      </c>
      <c r="C3" s="320" t="s">
        <v>2</v>
      </c>
      <c r="D3" s="321"/>
      <c r="E3" s="321"/>
      <c r="F3" s="321"/>
      <c r="G3" s="321"/>
      <c r="H3" s="321"/>
      <c r="I3" s="321"/>
      <c r="J3" s="322"/>
      <c r="K3" s="241"/>
      <c r="L3" s="6"/>
      <c r="M3" s="6"/>
      <c r="N3" s="257">
        <v>3</v>
      </c>
      <c r="O3" s="179">
        <v>649</v>
      </c>
      <c r="P3" s="180"/>
      <c r="Q3" s="325">
        <f>SUM(O3*3)</f>
        <v>1947</v>
      </c>
    </row>
    <row r="4" spans="1:17" s="4" customFormat="1" ht="26.25">
      <c r="A4" s="323"/>
      <c r="B4" s="324"/>
      <c r="C4" s="7"/>
      <c r="D4" s="8"/>
      <c r="E4" s="9"/>
      <c r="F4" s="9" t="s">
        <v>3</v>
      </c>
      <c r="G4" s="9" t="s">
        <v>4</v>
      </c>
      <c r="H4" s="9" t="s">
        <v>5</v>
      </c>
      <c r="I4" s="10" t="s">
        <v>6</v>
      </c>
      <c r="J4" s="235" t="s">
        <v>38</v>
      </c>
      <c r="K4" s="242"/>
      <c r="L4" s="239"/>
      <c r="M4" s="11"/>
      <c r="N4" s="258">
        <v>4</v>
      </c>
      <c r="O4" s="182">
        <v>725</v>
      </c>
      <c r="P4" s="182"/>
      <c r="Q4" s="326">
        <f>SUM(O4*4)</f>
        <v>2900</v>
      </c>
    </row>
    <row r="5" spans="1:17" s="4" customFormat="1" ht="126">
      <c r="A5" s="12"/>
      <c r="B5" s="248" t="s">
        <v>55</v>
      </c>
      <c r="C5" s="13"/>
      <c r="D5" s="13"/>
      <c r="E5" s="14"/>
      <c r="F5" s="14" t="s">
        <v>42</v>
      </c>
      <c r="G5" s="14" t="s">
        <v>43</v>
      </c>
      <c r="H5" s="14"/>
      <c r="I5" s="15" t="s">
        <v>44</v>
      </c>
      <c r="J5" s="236" t="s">
        <v>47</v>
      </c>
      <c r="K5" s="243"/>
      <c r="L5" s="240"/>
      <c r="M5" s="249"/>
      <c r="N5" s="264" t="s">
        <v>39</v>
      </c>
      <c r="O5" s="183"/>
      <c r="P5" s="179"/>
      <c r="Q5" s="184">
        <v>120</v>
      </c>
    </row>
    <row r="6" spans="1:17" s="4" customFormat="1" ht="28.5">
      <c r="A6" s="312" t="s">
        <v>49</v>
      </c>
      <c r="B6" s="313"/>
      <c r="C6" s="16"/>
      <c r="D6" s="17"/>
      <c r="E6" s="18"/>
      <c r="F6" s="19">
        <f aca="true" t="shared" si="0" ref="F6:F14">I40</f>
        <v>1142.4</v>
      </c>
      <c r="G6" s="20">
        <f aca="true" t="shared" si="1" ref="G6:G14">I51</f>
        <v>0</v>
      </c>
      <c r="H6" s="21"/>
      <c r="I6" s="22">
        <f>SUM(F6:H6)</f>
        <v>1142.4</v>
      </c>
      <c r="J6" s="237">
        <f>$Q$17</f>
        <v>707.7752980638571</v>
      </c>
      <c r="K6" s="162"/>
      <c r="L6" s="160"/>
      <c r="M6" s="23"/>
      <c r="N6" s="259" t="s">
        <v>40</v>
      </c>
      <c r="O6" s="180"/>
      <c r="P6" s="179"/>
      <c r="Q6" s="181"/>
    </row>
    <row r="7" spans="1:17" s="4" customFormat="1" ht="28.5">
      <c r="A7" s="312" t="s">
        <v>50</v>
      </c>
      <c r="B7" s="313"/>
      <c r="C7" s="16"/>
      <c r="D7" s="17"/>
      <c r="E7" s="18"/>
      <c r="F7" s="19">
        <f t="shared" si="0"/>
        <v>950.68</v>
      </c>
      <c r="G7" s="20">
        <f t="shared" si="1"/>
        <v>351.27</v>
      </c>
      <c r="H7" s="21"/>
      <c r="I7" s="22">
        <f aca="true" t="shared" si="2" ref="I7:I14">SUM(F7:H7)</f>
        <v>1301.9499999999998</v>
      </c>
      <c r="J7" s="237">
        <f>$Q$17</f>
        <v>707.7752980638571</v>
      </c>
      <c r="K7" s="244"/>
      <c r="L7" s="160"/>
      <c r="M7" s="23"/>
      <c r="N7" s="260" t="s">
        <v>22</v>
      </c>
      <c r="O7" s="185">
        <v>188</v>
      </c>
      <c r="P7" s="179">
        <v>1.4</v>
      </c>
      <c r="Q7" s="325">
        <f>SUM(O7*P7)</f>
        <v>263.2</v>
      </c>
    </row>
    <row r="8" spans="1:17" s="4" customFormat="1" ht="28.5">
      <c r="A8" s="312" t="s">
        <v>34</v>
      </c>
      <c r="B8" s="313"/>
      <c r="C8" s="16"/>
      <c r="D8" s="17"/>
      <c r="E8" s="18"/>
      <c r="F8" s="19">
        <f t="shared" si="0"/>
        <v>0</v>
      </c>
      <c r="G8" s="20">
        <f t="shared" si="1"/>
        <v>0</v>
      </c>
      <c r="H8" s="21"/>
      <c r="I8" s="22">
        <f t="shared" si="2"/>
        <v>0</v>
      </c>
      <c r="J8" s="238"/>
      <c r="K8" s="244"/>
      <c r="L8" s="160"/>
      <c r="M8" s="23"/>
      <c r="N8" s="261"/>
      <c r="O8" s="185"/>
      <c r="P8" s="186" t="s">
        <v>23</v>
      </c>
      <c r="Q8" s="325">
        <f>SUM(Q3:Q7)</f>
        <v>5230.2</v>
      </c>
    </row>
    <row r="9" spans="1:17" s="4" customFormat="1" ht="28.5">
      <c r="A9" s="312" t="s">
        <v>51</v>
      </c>
      <c r="B9" s="313"/>
      <c r="C9" s="16"/>
      <c r="D9" s="17"/>
      <c r="E9" s="18"/>
      <c r="F9" s="19">
        <f t="shared" si="0"/>
        <v>144.05</v>
      </c>
      <c r="G9" s="20">
        <f t="shared" si="1"/>
        <v>93.16</v>
      </c>
      <c r="H9" s="21"/>
      <c r="I9" s="22">
        <f t="shared" si="2"/>
        <v>237.21</v>
      </c>
      <c r="J9" s="237">
        <f>$Q$17</f>
        <v>707.7752980638571</v>
      </c>
      <c r="K9" s="244"/>
      <c r="L9" s="160"/>
      <c r="M9" s="23"/>
      <c r="N9" s="265" t="s">
        <v>57</v>
      </c>
      <c r="O9" s="151" t="s">
        <v>24</v>
      </c>
      <c r="P9" s="186">
        <v>0.1299995</v>
      </c>
      <c r="Q9" s="325">
        <f>SUM(Q8*P9)</f>
        <v>679.9233849</v>
      </c>
    </row>
    <row r="10" spans="1:17" s="4" customFormat="1" ht="31.5">
      <c r="A10" s="312" t="s">
        <v>35</v>
      </c>
      <c r="B10" s="313"/>
      <c r="C10" s="16"/>
      <c r="D10" s="17"/>
      <c r="E10" s="18"/>
      <c r="F10" s="19">
        <f t="shared" si="0"/>
        <v>0</v>
      </c>
      <c r="G10" s="20">
        <f t="shared" si="1"/>
        <v>0</v>
      </c>
      <c r="H10" s="21"/>
      <c r="I10" s="22">
        <f t="shared" si="2"/>
        <v>0</v>
      </c>
      <c r="J10" s="238"/>
      <c r="K10" s="245"/>
      <c r="L10" s="160"/>
      <c r="M10" s="23"/>
      <c r="N10" s="152"/>
      <c r="O10" s="151"/>
      <c r="P10" s="148" t="s">
        <v>25</v>
      </c>
      <c r="Q10" s="327">
        <f>SUM(Q8:Q9)</f>
        <v>5910.1233849</v>
      </c>
    </row>
    <row r="11" spans="1:17" s="4" customFormat="1" ht="31.5">
      <c r="A11" s="312" t="s">
        <v>52</v>
      </c>
      <c r="B11" s="313"/>
      <c r="C11" s="16"/>
      <c r="D11" s="17"/>
      <c r="E11" s="18"/>
      <c r="F11" s="19">
        <f t="shared" si="0"/>
        <v>101.88</v>
      </c>
      <c r="G11" s="20">
        <f t="shared" si="1"/>
        <v>0</v>
      </c>
      <c r="H11" s="21"/>
      <c r="I11" s="22">
        <f t="shared" si="2"/>
        <v>101.88</v>
      </c>
      <c r="J11" s="237">
        <f>$Q$17</f>
        <v>707.7752980638571</v>
      </c>
      <c r="K11" s="245"/>
      <c r="L11" s="160"/>
      <c r="M11" s="23"/>
      <c r="N11" s="153"/>
      <c r="O11" s="266" t="s">
        <v>27</v>
      </c>
      <c r="P11" s="187"/>
      <c r="Q11" s="188">
        <v>1200</v>
      </c>
    </row>
    <row r="12" spans="1:17" s="4" customFormat="1" ht="32.25" thickBot="1">
      <c r="A12" s="312" t="s">
        <v>33</v>
      </c>
      <c r="B12" s="313"/>
      <c r="C12" s="16"/>
      <c r="D12" s="17"/>
      <c r="E12" s="18"/>
      <c r="F12" s="19">
        <f t="shared" si="0"/>
        <v>86.19</v>
      </c>
      <c r="G12" s="20">
        <f t="shared" si="1"/>
        <v>0</v>
      </c>
      <c r="H12" s="21"/>
      <c r="I12" s="22">
        <f t="shared" si="2"/>
        <v>86.19</v>
      </c>
      <c r="J12" s="237">
        <f>$Q$17</f>
        <v>707.7752980638571</v>
      </c>
      <c r="K12" s="246"/>
      <c r="L12" s="160"/>
      <c r="M12" s="250"/>
      <c r="N12" s="153"/>
      <c r="O12" s="267"/>
      <c r="P12" s="154" t="s">
        <v>41</v>
      </c>
      <c r="Q12" s="149">
        <f>SUM(Q10-Q11)</f>
        <v>4710.1233849</v>
      </c>
    </row>
    <row r="13" spans="1:17" s="4" customFormat="1" ht="28.5">
      <c r="A13" s="312" t="s">
        <v>51</v>
      </c>
      <c r="B13" s="313"/>
      <c r="C13" s="16"/>
      <c r="D13" s="17"/>
      <c r="E13" s="18"/>
      <c r="F13" s="19">
        <f t="shared" si="0"/>
        <v>136.14</v>
      </c>
      <c r="G13" s="20">
        <f t="shared" si="1"/>
        <v>0</v>
      </c>
      <c r="H13" s="21"/>
      <c r="I13" s="22">
        <f t="shared" si="2"/>
        <v>136.14</v>
      </c>
      <c r="J13" s="193">
        <f>$Q$17</f>
        <v>707.7752980638571</v>
      </c>
      <c r="K13" s="300" t="s">
        <v>7</v>
      </c>
      <c r="L13" s="161"/>
      <c r="M13" s="251"/>
      <c r="N13" s="155"/>
      <c r="O13" s="268" t="s">
        <v>28</v>
      </c>
      <c r="P13" s="189" t="s">
        <v>29</v>
      </c>
      <c r="Q13" s="181">
        <v>100</v>
      </c>
    </row>
    <row r="14" spans="1:17" s="4" customFormat="1" ht="28.5">
      <c r="A14" s="302" t="s">
        <v>53</v>
      </c>
      <c r="B14" s="303"/>
      <c r="C14" s="25"/>
      <c r="D14" s="17"/>
      <c r="E14" s="18"/>
      <c r="F14" s="19">
        <f t="shared" si="0"/>
        <v>0</v>
      </c>
      <c r="G14" s="20">
        <f t="shared" si="1"/>
        <v>0</v>
      </c>
      <c r="H14" s="21"/>
      <c r="I14" s="22">
        <f t="shared" si="2"/>
        <v>0</v>
      </c>
      <c r="J14" s="193">
        <f>$Q$17</f>
        <v>707.7752980638571</v>
      </c>
      <c r="K14" s="300"/>
      <c r="L14" s="162"/>
      <c r="M14" s="251"/>
      <c r="N14" s="155"/>
      <c r="O14" s="269"/>
      <c r="P14" s="154" t="s">
        <v>30</v>
      </c>
      <c r="Q14" s="150">
        <f>SUM(Q12:Q13)</f>
        <v>4810.1233849</v>
      </c>
    </row>
    <row r="15" spans="1:17" s="4" customFormat="1" ht="24" thickBot="1">
      <c r="A15" s="192">
        <v>7</v>
      </c>
      <c r="B15" s="26" t="s">
        <v>36</v>
      </c>
      <c r="C15" s="27"/>
      <c r="D15" s="28"/>
      <c r="E15" s="29"/>
      <c r="F15" s="29"/>
      <c r="G15" s="29"/>
      <c r="H15" s="29"/>
      <c r="I15" s="30"/>
      <c r="J15" s="31"/>
      <c r="K15" s="301"/>
      <c r="L15" s="163"/>
      <c r="M15" s="252"/>
      <c r="N15" s="156"/>
      <c r="O15" s="270" t="s">
        <v>31</v>
      </c>
      <c r="P15" s="190">
        <v>0.03</v>
      </c>
      <c r="Q15" s="191">
        <f>SUM(Q14*P15)</f>
        <v>144.303701547</v>
      </c>
    </row>
    <row r="16" spans="1:17" s="37" customFormat="1" ht="27" customHeight="1" thickBot="1">
      <c r="A16" s="304" t="s">
        <v>8</v>
      </c>
      <c r="B16" s="305"/>
      <c r="C16" s="32">
        <f aca="true" t="shared" si="3" ref="C16:J16">SUM(C6:C15)</f>
        <v>0</v>
      </c>
      <c r="D16" s="33">
        <f t="shared" si="3"/>
        <v>0</v>
      </c>
      <c r="E16" s="34">
        <f t="shared" si="3"/>
        <v>0</v>
      </c>
      <c r="F16" s="34">
        <f t="shared" si="3"/>
        <v>2561.34</v>
      </c>
      <c r="G16" s="34">
        <f t="shared" si="3"/>
        <v>444.42999999999995</v>
      </c>
      <c r="H16" s="34">
        <f t="shared" si="3"/>
        <v>0</v>
      </c>
      <c r="I16" s="34">
        <f t="shared" si="3"/>
        <v>3005.77</v>
      </c>
      <c r="J16" s="35">
        <f t="shared" si="3"/>
        <v>4954.427086447</v>
      </c>
      <c r="K16" s="36">
        <f>SUM(I16:J16)</f>
        <v>7960.197086447</v>
      </c>
      <c r="L16" s="234"/>
      <c r="M16" s="253"/>
      <c r="N16" s="156"/>
      <c r="O16" s="157"/>
      <c r="P16" s="158"/>
      <c r="Q16" s="159">
        <f>SUM(Q14:Q15)</f>
        <v>4954.427086447</v>
      </c>
    </row>
    <row r="17" spans="1:17" s="4" customFormat="1" ht="32.25" thickBot="1">
      <c r="A17" s="38"/>
      <c r="B17" s="38"/>
      <c r="C17" s="39"/>
      <c r="D17" s="40"/>
      <c r="E17" s="40"/>
      <c r="F17" s="40"/>
      <c r="G17" s="40"/>
      <c r="H17" s="40"/>
      <c r="I17" s="40"/>
      <c r="J17" s="41"/>
      <c r="K17" s="40"/>
      <c r="L17" s="40"/>
      <c r="M17" s="254"/>
      <c r="N17" s="262"/>
      <c r="O17" s="292" t="s">
        <v>32</v>
      </c>
      <c r="P17" s="293"/>
      <c r="Q17" s="263">
        <f>SUM(Q16/A15)</f>
        <v>707.7752980638571</v>
      </c>
    </row>
    <row r="18" spans="1:17" s="4" customFormat="1" ht="24" thickBot="1">
      <c r="A18" s="306" t="s">
        <v>9</v>
      </c>
      <c r="B18" s="307"/>
      <c r="C18" s="206"/>
      <c r="D18" s="207"/>
      <c r="E18" s="206"/>
      <c r="F18" s="206"/>
      <c r="G18" s="206"/>
      <c r="H18" s="208"/>
      <c r="I18" s="208">
        <v>8</v>
      </c>
      <c r="J18" s="208"/>
      <c r="K18" s="209"/>
      <c r="L18" s="207"/>
      <c r="M18" s="210" t="s">
        <v>10</v>
      </c>
      <c r="N18" s="255"/>
      <c r="O18" s="116"/>
      <c r="P18" s="116"/>
      <c r="Q18" s="116"/>
    </row>
    <row r="19" spans="1:17" s="4" customFormat="1" ht="45.75" customHeight="1">
      <c r="A19" s="308"/>
      <c r="B19" s="309"/>
      <c r="C19" s="42" t="s">
        <v>11</v>
      </c>
      <c r="D19" s="43" t="s">
        <v>12</v>
      </c>
      <c r="E19" s="44"/>
      <c r="F19" s="218"/>
      <c r="G19" s="219"/>
      <c r="H19" s="220"/>
      <c r="I19" s="45" t="s">
        <v>13</v>
      </c>
      <c r="J19" s="44"/>
      <c r="K19" s="46" t="s">
        <v>14</v>
      </c>
      <c r="L19" s="47"/>
      <c r="M19" s="211" t="s">
        <v>15</v>
      </c>
      <c r="N19" s="204"/>
      <c r="O19" s="105"/>
      <c r="P19" s="105"/>
      <c r="Q19" s="105"/>
    </row>
    <row r="20" spans="1:17" s="4" customFormat="1" ht="63" customHeight="1" thickBot="1">
      <c r="A20" s="310"/>
      <c r="B20" s="311"/>
      <c r="C20" s="48" t="s">
        <v>16</v>
      </c>
      <c r="D20" s="49" t="s">
        <v>17</v>
      </c>
      <c r="E20" s="50"/>
      <c r="F20" s="221"/>
      <c r="G20" s="222"/>
      <c r="H20" s="223"/>
      <c r="I20" s="50" t="s">
        <v>18</v>
      </c>
      <c r="J20" s="51" t="s">
        <v>19</v>
      </c>
      <c r="K20" s="52" t="s">
        <v>20</v>
      </c>
      <c r="L20" s="53" t="s">
        <v>21</v>
      </c>
      <c r="M20" s="212"/>
      <c r="N20" s="204"/>
      <c r="O20" s="105"/>
      <c r="P20" s="105"/>
      <c r="Q20" s="105"/>
    </row>
    <row r="21" spans="1:17" s="4" customFormat="1" ht="55.5" customHeight="1">
      <c r="A21" s="280" t="str">
        <f aca="true" t="shared" si="4" ref="A21:A29">A6</f>
        <v>Pat</v>
      </c>
      <c r="B21" s="281"/>
      <c r="C21" s="173">
        <f>SUM(K16/A15)</f>
        <v>1137.1710123495716</v>
      </c>
      <c r="D21" s="54">
        <f aca="true" t="shared" si="5" ref="D21:D29">I6</f>
        <v>1142.4</v>
      </c>
      <c r="E21" s="54"/>
      <c r="F21" s="224"/>
      <c r="G21" s="225"/>
      <c r="H21" s="226"/>
      <c r="I21" s="55">
        <f>SUM(C21-D21-E21-F21)</f>
        <v>-5.2289876504285075</v>
      </c>
      <c r="J21" s="173"/>
      <c r="K21" s="174">
        <v>60</v>
      </c>
      <c r="L21" s="195"/>
      <c r="M21" s="213">
        <f>SUM(I21-J21+K21)</f>
        <v>54.77101234957149</v>
      </c>
      <c r="N21" s="204"/>
      <c r="O21" s="105"/>
      <c r="P21" s="105"/>
      <c r="Q21" s="105"/>
    </row>
    <row r="22" spans="1:17" s="4" customFormat="1" ht="50.25" customHeight="1">
      <c r="A22" s="280" t="str">
        <f t="shared" si="4"/>
        <v>John</v>
      </c>
      <c r="B22" s="281"/>
      <c r="C22" s="173">
        <f>$C$21</f>
        <v>1137.1710123495716</v>
      </c>
      <c r="D22" s="56">
        <f t="shared" si="5"/>
        <v>1301.9499999999998</v>
      </c>
      <c r="E22" s="56"/>
      <c r="F22" s="227"/>
      <c r="G22" s="228"/>
      <c r="H22" s="226"/>
      <c r="I22" s="57">
        <f aca="true" t="shared" si="6" ref="I22:I29">SUM(C22-D22-E22-F22)</f>
        <v>-164.77898765042823</v>
      </c>
      <c r="J22" s="175">
        <v>150</v>
      </c>
      <c r="K22" s="176">
        <v>0</v>
      </c>
      <c r="L22" s="196"/>
      <c r="M22" s="213">
        <f aca="true" t="shared" si="7" ref="M22:M29">SUM(I22-J22+K22)</f>
        <v>-314.77898765042823</v>
      </c>
      <c r="N22" s="204"/>
      <c r="O22" s="105"/>
      <c r="P22" s="105"/>
      <c r="Q22" s="105"/>
    </row>
    <row r="23" spans="1:17" s="4" customFormat="1" ht="25.5" customHeight="1">
      <c r="A23" s="280" t="str">
        <f t="shared" si="4"/>
        <v>Member 3</v>
      </c>
      <c r="B23" s="281"/>
      <c r="C23" s="173"/>
      <c r="D23" s="56">
        <f t="shared" si="5"/>
        <v>0</v>
      </c>
      <c r="E23" s="56"/>
      <c r="F23" s="227"/>
      <c r="G23" s="228"/>
      <c r="H23" s="226"/>
      <c r="I23" s="57">
        <f t="shared" si="6"/>
        <v>0</v>
      </c>
      <c r="J23" s="175"/>
      <c r="K23" s="176"/>
      <c r="L23" s="196"/>
      <c r="M23" s="213">
        <f t="shared" si="7"/>
        <v>0</v>
      </c>
      <c r="N23" s="204"/>
      <c r="O23" s="105"/>
      <c r="P23" s="105"/>
      <c r="Q23" s="105"/>
    </row>
    <row r="24" spans="1:17" s="4" customFormat="1" ht="25.5" customHeight="1">
      <c r="A24" s="280" t="str">
        <f t="shared" si="4"/>
        <v>Bob</v>
      </c>
      <c r="B24" s="281"/>
      <c r="C24" s="173">
        <f>$C$21</f>
        <v>1137.1710123495716</v>
      </c>
      <c r="D24" s="56">
        <f t="shared" si="5"/>
        <v>237.21</v>
      </c>
      <c r="E24" s="56"/>
      <c r="F24" s="227"/>
      <c r="G24" s="228"/>
      <c r="H24" s="226"/>
      <c r="I24" s="57">
        <f t="shared" si="6"/>
        <v>899.9610123495715</v>
      </c>
      <c r="J24" s="175"/>
      <c r="K24" s="176">
        <v>60</v>
      </c>
      <c r="L24" s="196"/>
      <c r="M24" s="213">
        <f t="shared" si="7"/>
        <v>959.9610123495715</v>
      </c>
      <c r="N24" s="204"/>
      <c r="O24" s="105"/>
      <c r="P24" s="105"/>
      <c r="Q24" s="105"/>
    </row>
    <row r="25" spans="1:17" s="4" customFormat="1" ht="39" customHeight="1">
      <c r="A25" s="280" t="str">
        <f t="shared" si="4"/>
        <v>Member 5</v>
      </c>
      <c r="B25" s="281"/>
      <c r="C25" s="173"/>
      <c r="D25" s="56">
        <f t="shared" si="5"/>
        <v>0</v>
      </c>
      <c r="E25" s="56"/>
      <c r="F25" s="227"/>
      <c r="G25" s="228"/>
      <c r="H25" s="226"/>
      <c r="I25" s="57">
        <f t="shared" si="6"/>
        <v>0</v>
      </c>
      <c r="J25" s="175"/>
      <c r="K25" s="176"/>
      <c r="L25" s="196"/>
      <c r="M25" s="213">
        <f t="shared" si="7"/>
        <v>0</v>
      </c>
      <c r="N25" s="204"/>
      <c r="O25" s="105"/>
      <c r="P25" s="105"/>
      <c r="Q25" s="105"/>
    </row>
    <row r="26" spans="1:17" s="4" customFormat="1" ht="25.5" customHeight="1">
      <c r="A26" s="280" t="str">
        <f t="shared" si="4"/>
        <v>Mat</v>
      </c>
      <c r="B26" s="281"/>
      <c r="C26" s="173">
        <f>$C$21</f>
        <v>1137.1710123495716</v>
      </c>
      <c r="D26" s="56">
        <f t="shared" si="5"/>
        <v>101.88</v>
      </c>
      <c r="E26" s="58"/>
      <c r="F26" s="227"/>
      <c r="G26" s="126"/>
      <c r="H26" s="226"/>
      <c r="I26" s="57">
        <f t="shared" si="6"/>
        <v>1035.2910123495717</v>
      </c>
      <c r="J26" s="175">
        <v>150</v>
      </c>
      <c r="K26" s="176"/>
      <c r="L26" s="196"/>
      <c r="M26" s="213">
        <f t="shared" si="7"/>
        <v>885.2910123495717</v>
      </c>
      <c r="N26" s="204"/>
      <c r="O26" s="105"/>
      <c r="P26" s="105"/>
      <c r="Q26" s="105"/>
    </row>
    <row r="27" spans="1:17" s="4" customFormat="1" ht="25.5" customHeight="1">
      <c r="A27" s="280" t="str">
        <f t="shared" si="4"/>
        <v>Mark</v>
      </c>
      <c r="B27" s="281"/>
      <c r="C27" s="173">
        <f>$C$21</f>
        <v>1137.1710123495716</v>
      </c>
      <c r="D27" s="56">
        <f t="shared" si="5"/>
        <v>86.19</v>
      </c>
      <c r="E27" s="58"/>
      <c r="F27" s="229"/>
      <c r="G27" s="230"/>
      <c r="H27" s="226"/>
      <c r="I27" s="57">
        <f t="shared" si="6"/>
        <v>1050.9810123495715</v>
      </c>
      <c r="J27" s="175"/>
      <c r="K27" s="176">
        <v>60</v>
      </c>
      <c r="L27" s="196"/>
      <c r="M27" s="213">
        <f t="shared" si="7"/>
        <v>1110.9810123495715</v>
      </c>
      <c r="N27" s="204"/>
      <c r="O27" s="105"/>
      <c r="P27" s="105"/>
      <c r="Q27" s="105"/>
    </row>
    <row r="28" spans="1:17" s="4" customFormat="1" ht="25.5" customHeight="1">
      <c r="A28" s="280" t="str">
        <f t="shared" si="4"/>
        <v>Bob</v>
      </c>
      <c r="B28" s="281"/>
      <c r="C28" s="173">
        <f>$C$21</f>
        <v>1137.1710123495716</v>
      </c>
      <c r="D28" s="56">
        <f t="shared" si="5"/>
        <v>136.14</v>
      </c>
      <c r="E28" s="58"/>
      <c r="F28" s="229"/>
      <c r="G28" s="230"/>
      <c r="H28" s="226"/>
      <c r="I28" s="57">
        <f t="shared" si="6"/>
        <v>1001.0310123495716</v>
      </c>
      <c r="J28" s="175"/>
      <c r="K28" s="176">
        <v>60</v>
      </c>
      <c r="L28" s="196"/>
      <c r="M28" s="213">
        <f t="shared" si="7"/>
        <v>1061.0310123495715</v>
      </c>
      <c r="N28" s="204"/>
      <c r="O28" s="105"/>
      <c r="P28" s="105"/>
      <c r="Q28" s="105"/>
    </row>
    <row r="29" spans="1:17" s="4" customFormat="1" ht="25.5" customHeight="1" thickBot="1">
      <c r="A29" s="285" t="str">
        <f t="shared" si="4"/>
        <v>Rocky</v>
      </c>
      <c r="B29" s="294"/>
      <c r="C29" s="173">
        <f>$C$21</f>
        <v>1137.1710123495716</v>
      </c>
      <c r="D29" s="24">
        <f t="shared" si="5"/>
        <v>0</v>
      </c>
      <c r="E29" s="59"/>
      <c r="F29" s="231"/>
      <c r="G29" s="230"/>
      <c r="H29" s="226"/>
      <c r="I29" s="57">
        <f t="shared" si="6"/>
        <v>1137.1710123495716</v>
      </c>
      <c r="J29" s="177"/>
      <c r="K29" s="178">
        <v>60</v>
      </c>
      <c r="L29" s="197"/>
      <c r="M29" s="214">
        <f t="shared" si="7"/>
        <v>1197.1710123495716</v>
      </c>
      <c r="N29" s="204"/>
      <c r="O29" s="105"/>
      <c r="P29" s="105"/>
      <c r="Q29" s="105"/>
    </row>
    <row r="30" spans="1:17" s="4" customFormat="1" ht="25.5" customHeight="1" thickBot="1">
      <c r="A30" s="295"/>
      <c r="B30" s="296"/>
      <c r="C30" s="145">
        <f>SUM(C21:C29)</f>
        <v>7960.197086447</v>
      </c>
      <c r="D30" s="145">
        <f>SUM(D21:D28)</f>
        <v>3005.77</v>
      </c>
      <c r="E30" s="24">
        <f>SUM(E21:E29)</f>
        <v>0</v>
      </c>
      <c r="F30" s="217"/>
      <c r="G30" s="56"/>
      <c r="H30" s="60"/>
      <c r="I30" s="144">
        <f>SUM(C30-D30-E30-F30-G30-H30)</f>
        <v>4954.427086447</v>
      </c>
      <c r="J30" s="198">
        <f>SUM(J21:J27)</f>
        <v>300</v>
      </c>
      <c r="K30" s="199">
        <f>SUM(K21:K29)</f>
        <v>300</v>
      </c>
      <c r="L30" s="200"/>
      <c r="M30" s="61">
        <f>SUM(M21:M29)</f>
        <v>4954.427086447001</v>
      </c>
      <c r="N30" s="277" t="s">
        <v>48</v>
      </c>
      <c r="O30" s="105"/>
      <c r="P30" s="105"/>
      <c r="Q30" s="105"/>
    </row>
    <row r="31" spans="1:17" s="4" customFormat="1" ht="19.5" thickBot="1">
      <c r="A31" s="62"/>
      <c r="B31" s="63" t="s">
        <v>26</v>
      </c>
      <c r="C31" s="64">
        <f>$A$15</f>
        <v>7</v>
      </c>
      <c r="D31" s="65"/>
      <c r="E31" s="64">
        <f>$A$15</f>
        <v>7</v>
      </c>
      <c r="F31" s="66">
        <f>SUM(F21:F30)</f>
        <v>0</v>
      </c>
      <c r="G31" s="67">
        <f>$A$15</f>
        <v>7</v>
      </c>
      <c r="H31" s="68">
        <f>SUM(F30:H30)</f>
        <v>0</v>
      </c>
      <c r="I31" s="69"/>
      <c r="J31" s="215"/>
      <c r="K31" s="215"/>
      <c r="L31" s="215"/>
      <c r="M31" s="216"/>
      <c r="N31" s="278"/>
      <c r="O31" s="105"/>
      <c r="P31" s="105"/>
      <c r="Q31" s="105"/>
    </row>
    <row r="32" spans="1:17" s="4" customFormat="1" ht="23.25" customHeight="1">
      <c r="A32" s="70"/>
      <c r="B32" s="275" t="s">
        <v>46</v>
      </c>
      <c r="C32" s="275"/>
      <c r="D32" s="275"/>
      <c r="E32" s="275"/>
      <c r="F32" s="275"/>
      <c r="G32" s="275"/>
      <c r="H32" s="275"/>
      <c r="I32" s="102"/>
      <c r="J32" s="201"/>
      <c r="K32" s="202"/>
      <c r="L32" s="203"/>
      <c r="M32" s="205"/>
      <c r="N32" s="279"/>
      <c r="O32" s="116"/>
      <c r="P32" s="116"/>
      <c r="Q32" s="105"/>
    </row>
    <row r="33" spans="1:17" s="4" customFormat="1" ht="23.25">
      <c r="A33" s="70"/>
      <c r="B33" s="275"/>
      <c r="C33" s="275"/>
      <c r="D33" s="275"/>
      <c r="E33" s="275"/>
      <c r="F33" s="275"/>
      <c r="G33" s="275"/>
      <c r="H33" s="275"/>
      <c r="I33" s="103"/>
      <c r="J33" s="106"/>
      <c r="K33" s="107"/>
      <c r="L33" s="108"/>
      <c r="M33" s="77"/>
      <c r="N33" s="105"/>
      <c r="O33" s="105"/>
      <c r="P33" s="105"/>
      <c r="Q33" s="105"/>
    </row>
    <row r="34" spans="1:17" s="4" customFormat="1" ht="23.25">
      <c r="A34" s="70"/>
      <c r="B34" s="275"/>
      <c r="C34" s="275"/>
      <c r="D34" s="275"/>
      <c r="E34" s="275"/>
      <c r="F34" s="275"/>
      <c r="G34" s="275"/>
      <c r="H34" s="275"/>
      <c r="I34" s="103"/>
      <c r="J34" s="71"/>
      <c r="K34" s="72"/>
      <c r="L34" s="73"/>
      <c r="M34" s="77"/>
      <c r="N34" s="105"/>
      <c r="O34" s="105"/>
      <c r="P34" s="105"/>
      <c r="Q34" s="105"/>
    </row>
    <row r="35" spans="1:17" s="4" customFormat="1" ht="23.25" customHeight="1">
      <c r="A35" s="70"/>
      <c r="B35" s="275"/>
      <c r="C35" s="275"/>
      <c r="D35" s="275"/>
      <c r="E35" s="275"/>
      <c r="F35" s="275"/>
      <c r="G35" s="275"/>
      <c r="H35" s="275"/>
      <c r="I35" s="104"/>
      <c r="J35" s="75"/>
      <c r="K35" s="75"/>
      <c r="L35" s="76"/>
      <c r="M35" s="77"/>
      <c r="N35" s="105"/>
      <c r="O35" s="105"/>
      <c r="P35" s="105"/>
      <c r="Q35" s="105"/>
    </row>
    <row r="36" spans="1:17" s="4" customFormat="1" ht="24" customHeight="1">
      <c r="A36" s="70"/>
      <c r="B36" s="275"/>
      <c r="C36" s="275"/>
      <c r="D36" s="275"/>
      <c r="E36" s="275"/>
      <c r="F36" s="275"/>
      <c r="G36" s="275"/>
      <c r="H36" s="275"/>
      <c r="I36" s="104"/>
      <c r="J36" s="75"/>
      <c r="K36" s="75"/>
      <c r="L36" s="76"/>
      <c r="M36" s="77"/>
      <c r="N36" s="105"/>
      <c r="O36" s="105"/>
      <c r="P36" s="105"/>
      <c r="Q36" s="105"/>
    </row>
    <row r="37" spans="2:17" s="4" customFormat="1" ht="23.25">
      <c r="B37" s="275"/>
      <c r="C37" s="275"/>
      <c r="D37" s="275"/>
      <c r="E37" s="275"/>
      <c r="F37" s="275"/>
      <c r="G37" s="275"/>
      <c r="H37" s="275"/>
      <c r="I37" s="104"/>
      <c r="J37" s="74"/>
      <c r="K37" s="75"/>
      <c r="L37" s="76"/>
      <c r="M37" s="77"/>
      <c r="N37" s="105"/>
      <c r="O37" s="105"/>
      <c r="P37" s="105"/>
      <c r="Q37" s="105"/>
    </row>
    <row r="38" spans="1:17" s="4" customFormat="1" ht="22.5" customHeight="1" thickBot="1">
      <c r="A38" s="101"/>
      <c r="B38" s="276"/>
      <c r="C38" s="276"/>
      <c r="D38" s="276"/>
      <c r="E38" s="276"/>
      <c r="F38" s="276"/>
      <c r="G38" s="276"/>
      <c r="H38" s="276"/>
      <c r="I38" s="96"/>
      <c r="J38" s="94"/>
      <c r="K38" s="93"/>
      <c r="L38" s="83"/>
      <c r="M38" s="83"/>
      <c r="N38" s="85"/>
      <c r="O38" s="83"/>
      <c r="P38" s="78"/>
      <c r="Q38" s="83"/>
    </row>
    <row r="39" spans="1:17" s="4" customFormat="1" ht="44.25" customHeight="1">
      <c r="A39" s="287" t="s">
        <v>61</v>
      </c>
      <c r="B39" s="288"/>
      <c r="C39" s="288"/>
      <c r="D39" s="288"/>
      <c r="E39" s="288"/>
      <c r="F39" s="288"/>
      <c r="G39" s="288"/>
      <c r="H39" s="288"/>
      <c r="I39" s="289"/>
      <c r="J39" s="136"/>
      <c r="K39" s="93"/>
      <c r="L39" s="83"/>
      <c r="M39" s="83"/>
      <c r="N39" s="85"/>
      <c r="O39" s="83"/>
      <c r="P39" s="109"/>
      <c r="Q39" s="83"/>
    </row>
    <row r="40" spans="1:17" ht="21" customHeight="1">
      <c r="A40" s="290" t="str">
        <f aca="true" t="shared" si="8" ref="A40:B48">A6</f>
        <v>Pat</v>
      </c>
      <c r="B40" s="291">
        <f t="shared" si="8"/>
        <v>0</v>
      </c>
      <c r="C40" s="164">
        <v>265.88</v>
      </c>
      <c r="D40" s="164">
        <v>300</v>
      </c>
      <c r="E40" s="165">
        <v>192</v>
      </c>
      <c r="F40" s="165"/>
      <c r="G40" s="165">
        <v>384.52</v>
      </c>
      <c r="H40" s="165"/>
      <c r="I40" s="79">
        <f>SUM(C40:H40)</f>
        <v>1142.4</v>
      </c>
      <c r="J40" s="137"/>
      <c r="K40" s="95"/>
      <c r="L40" s="83"/>
      <c r="M40" s="83"/>
      <c r="N40" s="85"/>
      <c r="O40" s="83"/>
      <c r="P40" s="82"/>
      <c r="Q40" s="83"/>
    </row>
    <row r="41" spans="1:17" ht="21" customHeight="1">
      <c r="A41" s="280" t="str">
        <f t="shared" si="8"/>
        <v>John</v>
      </c>
      <c r="B41" s="281">
        <f t="shared" si="8"/>
        <v>0</v>
      </c>
      <c r="C41" s="164">
        <v>136.14</v>
      </c>
      <c r="D41" s="164">
        <v>203.71</v>
      </c>
      <c r="E41" s="166">
        <v>230.4</v>
      </c>
      <c r="F41" s="166">
        <v>284.83</v>
      </c>
      <c r="G41" s="166">
        <v>50.4</v>
      </c>
      <c r="H41" s="166">
        <v>45.2</v>
      </c>
      <c r="I41" s="79">
        <f aca="true" t="shared" si="9" ref="I41:I47">SUM(C41:H41)</f>
        <v>950.68</v>
      </c>
      <c r="J41" s="138"/>
      <c r="K41" s="85"/>
      <c r="L41" s="85"/>
      <c r="M41" s="110"/>
      <c r="N41" s="110"/>
      <c r="O41" s="83"/>
      <c r="P41" s="83"/>
      <c r="Q41" s="83"/>
    </row>
    <row r="42" spans="1:17" ht="21" customHeight="1">
      <c r="A42" s="280" t="str">
        <f t="shared" si="8"/>
        <v>Member 3</v>
      </c>
      <c r="B42" s="281">
        <f t="shared" si="8"/>
        <v>0</v>
      </c>
      <c r="C42" s="164"/>
      <c r="D42" s="164"/>
      <c r="E42" s="166"/>
      <c r="F42" s="166"/>
      <c r="G42" s="166"/>
      <c r="H42" s="166"/>
      <c r="I42" s="79">
        <f t="shared" si="9"/>
        <v>0</v>
      </c>
      <c r="J42" s="139"/>
      <c r="K42" s="81"/>
      <c r="L42" s="80"/>
      <c r="M42" s="81"/>
      <c r="N42" s="81"/>
      <c r="O42" s="83"/>
      <c r="P42" s="83"/>
      <c r="Q42" s="83"/>
    </row>
    <row r="43" spans="1:17" ht="21" customHeight="1">
      <c r="A43" s="280" t="str">
        <f t="shared" si="8"/>
        <v>Bob</v>
      </c>
      <c r="B43" s="281">
        <f t="shared" si="8"/>
        <v>0</v>
      </c>
      <c r="C43" s="164">
        <v>144.05</v>
      </c>
      <c r="D43" s="164"/>
      <c r="E43" s="166"/>
      <c r="F43" s="166"/>
      <c r="G43" s="166"/>
      <c r="H43" s="166"/>
      <c r="I43" s="79">
        <f t="shared" si="9"/>
        <v>144.05</v>
      </c>
      <c r="J43" s="139"/>
      <c r="K43" s="81"/>
      <c r="L43" s="111"/>
      <c r="M43" s="81"/>
      <c r="N43" s="81"/>
      <c r="O43" s="83"/>
      <c r="P43" s="83"/>
      <c r="Q43" s="83"/>
    </row>
    <row r="44" spans="1:17" ht="21" customHeight="1">
      <c r="A44" s="280" t="str">
        <f t="shared" si="8"/>
        <v>Member 5</v>
      </c>
      <c r="B44" s="281">
        <f t="shared" si="8"/>
        <v>0</v>
      </c>
      <c r="C44" s="164"/>
      <c r="D44" s="164"/>
      <c r="E44" s="166"/>
      <c r="F44" s="166"/>
      <c r="G44" s="166"/>
      <c r="H44" s="166"/>
      <c r="I44" s="79">
        <f t="shared" si="9"/>
        <v>0</v>
      </c>
      <c r="J44" s="140"/>
      <c r="K44" s="81"/>
      <c r="L44" s="80"/>
      <c r="M44" s="112"/>
      <c r="N44" s="112"/>
      <c r="O44" s="83"/>
      <c r="P44" s="83"/>
      <c r="Q44" s="83"/>
    </row>
    <row r="45" spans="1:17" ht="21" customHeight="1">
      <c r="A45" s="280" t="str">
        <f t="shared" si="8"/>
        <v>Mat</v>
      </c>
      <c r="B45" s="281">
        <f t="shared" si="8"/>
        <v>0</v>
      </c>
      <c r="C45" s="164">
        <v>34.48</v>
      </c>
      <c r="D45" s="164">
        <v>14.15</v>
      </c>
      <c r="E45" s="166">
        <v>53.25</v>
      </c>
      <c r="F45" s="166"/>
      <c r="G45" s="166"/>
      <c r="H45" s="166"/>
      <c r="I45" s="79">
        <f t="shared" si="9"/>
        <v>101.88</v>
      </c>
      <c r="J45" s="141"/>
      <c r="K45" s="80"/>
      <c r="L45" s="80"/>
      <c r="M45" s="78"/>
      <c r="N45" s="78"/>
      <c r="O45" s="83"/>
      <c r="P45" s="83"/>
      <c r="Q45" s="83"/>
    </row>
    <row r="46" spans="1:17" ht="21" customHeight="1">
      <c r="A46" s="280" t="str">
        <f t="shared" si="8"/>
        <v>Mark</v>
      </c>
      <c r="B46" s="281">
        <f t="shared" si="8"/>
        <v>0</v>
      </c>
      <c r="C46" s="164">
        <v>86.19</v>
      </c>
      <c r="D46" s="164"/>
      <c r="E46" s="166"/>
      <c r="F46" s="166"/>
      <c r="G46" s="166"/>
      <c r="H46" s="166"/>
      <c r="I46" s="79">
        <f t="shared" si="9"/>
        <v>86.19</v>
      </c>
      <c r="J46" s="142"/>
      <c r="K46" s="84"/>
      <c r="L46" s="113"/>
      <c r="M46" s="118"/>
      <c r="N46" s="118"/>
      <c r="O46" s="83"/>
      <c r="P46" s="97"/>
      <c r="Q46" s="117"/>
    </row>
    <row r="47" spans="1:17" ht="21" customHeight="1">
      <c r="A47" s="280" t="str">
        <f t="shared" si="8"/>
        <v>Bob</v>
      </c>
      <c r="B47" s="281">
        <f t="shared" si="8"/>
        <v>0</v>
      </c>
      <c r="C47" s="164">
        <v>136.14</v>
      </c>
      <c r="D47" s="164"/>
      <c r="E47" s="166"/>
      <c r="F47" s="166"/>
      <c r="G47" s="166"/>
      <c r="H47" s="166"/>
      <c r="I47" s="79">
        <f t="shared" si="9"/>
        <v>136.14</v>
      </c>
      <c r="J47" s="141"/>
      <c r="K47" s="80"/>
      <c r="L47" s="80"/>
      <c r="M47" s="119"/>
      <c r="N47" s="119"/>
      <c r="O47" s="97"/>
      <c r="P47" s="97"/>
      <c r="Q47" s="117"/>
    </row>
    <row r="48" spans="1:17" ht="21" customHeight="1">
      <c r="A48" s="285" t="str">
        <f t="shared" si="8"/>
        <v>Rocky</v>
      </c>
      <c r="B48" s="286"/>
      <c r="C48" s="167"/>
      <c r="D48" s="167"/>
      <c r="E48" s="166"/>
      <c r="F48" s="166"/>
      <c r="G48" s="166"/>
      <c r="H48" s="166"/>
      <c r="I48" s="79"/>
      <c r="J48" s="141"/>
      <c r="K48" s="272"/>
      <c r="L48" s="80"/>
      <c r="M48" s="119"/>
      <c r="N48" s="119"/>
      <c r="O48" s="97"/>
      <c r="P48" s="97"/>
      <c r="Q48" s="117"/>
    </row>
    <row r="49" spans="1:17" ht="21" customHeight="1" thickBot="1">
      <c r="A49" s="86"/>
      <c r="B49" s="87"/>
      <c r="C49" s="88"/>
      <c r="D49" s="88"/>
      <c r="E49" s="88"/>
      <c r="F49" s="88"/>
      <c r="G49" s="88"/>
      <c r="H49" s="88"/>
      <c r="I49" s="143">
        <f>SUM(I40:I48)</f>
        <v>2561.34</v>
      </c>
      <c r="J49" s="127"/>
      <c r="K49" s="84"/>
      <c r="L49" s="80"/>
      <c r="M49" s="119"/>
      <c r="N49" s="119"/>
      <c r="O49" s="97"/>
      <c r="P49" s="97"/>
      <c r="Q49" s="117"/>
    </row>
    <row r="50" spans="1:17" ht="53.25" customHeight="1" thickBot="1">
      <c r="A50" s="282" t="s">
        <v>60</v>
      </c>
      <c r="B50" s="283"/>
      <c r="C50" s="283"/>
      <c r="D50" s="283"/>
      <c r="E50" s="283"/>
      <c r="F50" s="283"/>
      <c r="G50" s="283"/>
      <c r="H50" s="283"/>
      <c r="I50" s="284"/>
      <c r="J50" s="127"/>
      <c r="K50" s="84"/>
      <c r="L50" s="80"/>
      <c r="M50" s="119"/>
      <c r="N50" s="119"/>
      <c r="O50" s="97"/>
      <c r="P50" s="97"/>
      <c r="Q50" s="117"/>
    </row>
    <row r="51" spans="1:17" ht="51.75" customHeight="1">
      <c r="A51" s="280" t="str">
        <f aca="true" t="shared" si="10" ref="A51:B59">A6</f>
        <v>Pat</v>
      </c>
      <c r="B51" s="281">
        <f t="shared" si="10"/>
        <v>0</v>
      </c>
      <c r="C51" s="164"/>
      <c r="D51" s="164"/>
      <c r="E51" s="164"/>
      <c r="F51" s="168"/>
      <c r="G51" s="168"/>
      <c r="H51" s="169">
        <v>0</v>
      </c>
      <c r="I51" s="131">
        <f>SUM(C51:H51)</f>
        <v>0</v>
      </c>
      <c r="J51" s="120"/>
      <c r="K51" s="121"/>
      <c r="L51" s="113"/>
      <c r="M51" s="119"/>
      <c r="N51" s="119"/>
      <c r="O51" s="97"/>
      <c r="P51" s="97"/>
      <c r="Q51" s="117"/>
    </row>
    <row r="52" spans="1:17" ht="23.25" customHeight="1">
      <c r="A52" s="280" t="str">
        <f t="shared" si="10"/>
        <v>John</v>
      </c>
      <c r="B52" s="281">
        <f t="shared" si="10"/>
        <v>0</v>
      </c>
      <c r="C52" s="164">
        <v>25</v>
      </c>
      <c r="D52" s="164">
        <v>50.63</v>
      </c>
      <c r="E52" s="164">
        <v>100</v>
      </c>
      <c r="F52" s="164">
        <v>148.95</v>
      </c>
      <c r="G52" s="164">
        <v>26.69</v>
      </c>
      <c r="H52" s="271"/>
      <c r="I52" s="132">
        <f aca="true" t="shared" si="11" ref="I52:I58">SUM(C52:H52)</f>
        <v>351.27</v>
      </c>
      <c r="J52" s="128"/>
      <c r="K52" s="80"/>
      <c r="L52" s="113"/>
      <c r="M52" s="119"/>
      <c r="N52" s="119"/>
      <c r="O52" s="97"/>
      <c r="P52" s="97"/>
      <c r="Q52" s="117"/>
    </row>
    <row r="53" spans="1:17" ht="23.25" customHeight="1">
      <c r="A53" s="280" t="str">
        <f t="shared" si="10"/>
        <v>Member 3</v>
      </c>
      <c r="B53" s="281">
        <f t="shared" si="10"/>
        <v>0</v>
      </c>
      <c r="C53" s="164"/>
      <c r="D53" s="164"/>
      <c r="E53" s="164"/>
      <c r="F53" s="164"/>
      <c r="G53" s="170"/>
      <c r="H53" s="171"/>
      <c r="I53" s="132">
        <f t="shared" si="11"/>
        <v>0</v>
      </c>
      <c r="J53" s="128"/>
      <c r="K53" s="80"/>
      <c r="L53" s="113"/>
      <c r="M53" s="119"/>
      <c r="N53" s="119"/>
      <c r="O53" s="97"/>
      <c r="P53" s="97"/>
      <c r="Q53" s="117"/>
    </row>
    <row r="54" spans="1:17" ht="26.25">
      <c r="A54" s="280" t="str">
        <f t="shared" si="10"/>
        <v>Bob</v>
      </c>
      <c r="B54" s="281">
        <f t="shared" si="10"/>
        <v>0</v>
      </c>
      <c r="C54" s="164">
        <v>93.16</v>
      </c>
      <c r="D54" s="164"/>
      <c r="E54" s="164"/>
      <c r="F54" s="164"/>
      <c r="G54" s="164"/>
      <c r="H54" s="169"/>
      <c r="I54" s="132">
        <f t="shared" si="11"/>
        <v>93.16</v>
      </c>
      <c r="J54" s="128"/>
      <c r="K54" s="80"/>
      <c r="L54" s="113"/>
      <c r="M54" s="119"/>
      <c r="N54" s="119"/>
      <c r="O54" s="97"/>
      <c r="P54" s="83"/>
      <c r="Q54" s="83"/>
    </row>
    <row r="55" spans="1:17" ht="28.5">
      <c r="A55" s="280" t="str">
        <f t="shared" si="10"/>
        <v>Member 5</v>
      </c>
      <c r="B55" s="281">
        <f t="shared" si="10"/>
        <v>0</v>
      </c>
      <c r="C55" s="172"/>
      <c r="D55" s="164"/>
      <c r="E55" s="164"/>
      <c r="F55" s="164"/>
      <c r="G55" s="164"/>
      <c r="H55" s="169"/>
      <c r="I55" s="132">
        <f t="shared" si="11"/>
        <v>0</v>
      </c>
      <c r="J55" s="128"/>
      <c r="K55" s="80"/>
      <c r="L55" s="85"/>
      <c r="M55" s="122"/>
      <c r="N55" s="122"/>
      <c r="O55" s="114"/>
      <c r="P55" s="83"/>
      <c r="Q55" s="83"/>
    </row>
    <row r="56" spans="1:17" ht="26.25">
      <c r="A56" s="280" t="str">
        <f t="shared" si="10"/>
        <v>Mat</v>
      </c>
      <c r="B56" s="281">
        <f t="shared" si="10"/>
        <v>0</v>
      </c>
      <c r="C56" s="164"/>
      <c r="D56" s="164"/>
      <c r="E56" s="164"/>
      <c r="F56" s="164"/>
      <c r="G56" s="164"/>
      <c r="H56" s="169"/>
      <c r="I56" s="132">
        <f t="shared" si="11"/>
        <v>0</v>
      </c>
      <c r="J56" s="128"/>
      <c r="K56" s="80"/>
      <c r="L56" s="85"/>
      <c r="M56" s="83"/>
      <c r="N56" s="83"/>
      <c r="O56" s="83"/>
      <c r="P56" s="83"/>
      <c r="Q56" s="83"/>
    </row>
    <row r="57" spans="1:17" ht="26.25">
      <c r="A57" s="280" t="str">
        <f t="shared" si="10"/>
        <v>Mark</v>
      </c>
      <c r="B57" s="281">
        <f t="shared" si="10"/>
        <v>0</v>
      </c>
      <c r="C57" s="164"/>
      <c r="D57" s="170"/>
      <c r="E57" s="170"/>
      <c r="F57" s="164"/>
      <c r="G57" s="164"/>
      <c r="H57" s="169"/>
      <c r="I57" s="132">
        <f t="shared" si="11"/>
        <v>0</v>
      </c>
      <c r="J57" s="128"/>
      <c r="K57" s="80"/>
      <c r="L57" s="85"/>
      <c r="M57" s="83"/>
      <c r="N57" s="83"/>
      <c r="O57" s="83"/>
      <c r="P57" s="83"/>
      <c r="Q57" s="83"/>
    </row>
    <row r="58" spans="1:17" ht="26.25">
      <c r="A58" s="280" t="str">
        <f t="shared" si="10"/>
        <v>Bob</v>
      </c>
      <c r="B58" s="281">
        <f t="shared" si="10"/>
        <v>0</v>
      </c>
      <c r="C58" s="164"/>
      <c r="D58" s="164"/>
      <c r="E58" s="170"/>
      <c r="F58" s="164"/>
      <c r="G58" s="164"/>
      <c r="H58" s="169"/>
      <c r="I58" s="132">
        <f t="shared" si="11"/>
        <v>0</v>
      </c>
      <c r="J58" s="129"/>
      <c r="K58" s="80"/>
      <c r="L58" s="115"/>
      <c r="M58" s="91"/>
      <c r="N58" s="85"/>
      <c r="O58" s="85"/>
      <c r="P58" s="85"/>
      <c r="Q58" s="85"/>
    </row>
    <row r="59" spans="1:17" ht="26.25">
      <c r="A59" s="280" t="str">
        <f t="shared" si="10"/>
        <v>Rocky</v>
      </c>
      <c r="B59" s="281">
        <f t="shared" si="10"/>
        <v>0</v>
      </c>
      <c r="C59" s="164"/>
      <c r="D59" s="164"/>
      <c r="E59" s="164"/>
      <c r="F59" s="164"/>
      <c r="G59" s="164"/>
      <c r="H59" s="169"/>
      <c r="I59" s="132"/>
      <c r="J59" s="123"/>
      <c r="K59" s="124"/>
      <c r="L59" s="115"/>
      <c r="M59" s="91"/>
      <c r="N59" s="85"/>
      <c r="O59" s="85"/>
      <c r="P59" s="85"/>
      <c r="Q59" s="85"/>
    </row>
    <row r="60" spans="1:17" ht="27" thickBot="1">
      <c r="A60" s="86"/>
      <c r="B60" s="87"/>
      <c r="C60" s="133"/>
      <c r="D60" s="133"/>
      <c r="E60" s="133"/>
      <c r="F60" s="133"/>
      <c r="G60" s="133"/>
      <c r="H60" s="134"/>
      <c r="I60" s="135">
        <f>SUM(I51:I59)</f>
        <v>444.42999999999995</v>
      </c>
      <c r="J60" s="128"/>
      <c r="K60" s="80"/>
      <c r="L60" s="115"/>
      <c r="M60" s="91"/>
      <c r="N60" s="85"/>
      <c r="O60" s="85"/>
      <c r="P60" s="85"/>
      <c r="Q60" s="85"/>
    </row>
    <row r="61" spans="1:17" ht="26.25">
      <c r="A61" s="130"/>
      <c r="B61" s="130"/>
      <c r="C61" s="130"/>
      <c r="D61" s="130"/>
      <c r="E61" s="130"/>
      <c r="F61" s="130"/>
      <c r="G61" s="130"/>
      <c r="H61" s="130"/>
      <c r="I61" s="130"/>
      <c r="J61" s="84"/>
      <c r="K61" s="80"/>
      <c r="L61" s="115"/>
      <c r="M61" s="91"/>
      <c r="N61" s="85"/>
      <c r="O61" s="85"/>
      <c r="P61" s="85"/>
      <c r="Q61" s="85"/>
    </row>
    <row r="62" spans="1:17" ht="23.25">
      <c r="A62" s="273"/>
      <c r="B62" s="273"/>
      <c r="C62" s="125"/>
      <c r="D62" s="125"/>
      <c r="E62" s="125"/>
      <c r="F62" s="125"/>
      <c r="G62" s="125"/>
      <c r="H62" s="125"/>
      <c r="I62" s="126"/>
      <c r="J62" s="84"/>
      <c r="K62" s="80"/>
      <c r="L62" s="115"/>
      <c r="M62" s="85"/>
      <c r="N62" s="85"/>
      <c r="O62" s="85"/>
      <c r="P62" s="85"/>
      <c r="Q62" s="85"/>
    </row>
    <row r="63" spans="1:17" ht="23.25">
      <c r="A63" s="273"/>
      <c r="B63" s="273"/>
      <c r="C63" s="125"/>
      <c r="D63" s="125"/>
      <c r="E63" s="125"/>
      <c r="F63" s="125"/>
      <c r="G63" s="125"/>
      <c r="H63" s="125"/>
      <c r="I63" s="126"/>
      <c r="J63" s="84"/>
      <c r="K63" s="80"/>
      <c r="L63" s="115"/>
      <c r="M63" s="91"/>
      <c r="N63" s="85"/>
      <c r="O63" s="85"/>
      <c r="P63" s="85"/>
      <c r="Q63" s="85"/>
    </row>
    <row r="64" spans="1:17" ht="23.25">
      <c r="A64" s="273"/>
      <c r="B64" s="273"/>
      <c r="C64" s="125"/>
      <c r="D64" s="125"/>
      <c r="E64" s="125"/>
      <c r="F64" s="125"/>
      <c r="G64" s="125"/>
      <c r="H64" s="125"/>
      <c r="I64" s="126"/>
      <c r="J64" s="84"/>
      <c r="K64" s="80"/>
      <c r="L64" s="115"/>
      <c r="M64" s="85"/>
      <c r="N64" s="85"/>
      <c r="O64" s="85"/>
      <c r="P64" s="85"/>
      <c r="Q64" s="85"/>
    </row>
    <row r="65" spans="1:17" ht="23.25">
      <c r="A65" s="273"/>
      <c r="B65" s="273"/>
      <c r="C65" s="125"/>
      <c r="D65" s="125"/>
      <c r="E65" s="125"/>
      <c r="F65" s="125"/>
      <c r="G65" s="125"/>
      <c r="H65" s="125"/>
      <c r="I65" s="126"/>
      <c r="J65" s="89"/>
      <c r="K65" s="80"/>
      <c r="L65" s="115"/>
      <c r="M65" s="85"/>
      <c r="N65" s="85"/>
      <c r="O65" s="85"/>
      <c r="P65" s="85"/>
      <c r="Q65" s="85"/>
    </row>
    <row r="66" spans="1:17" ht="23.25">
      <c r="A66" s="273"/>
      <c r="B66" s="273"/>
      <c r="C66" s="125"/>
      <c r="D66" s="125"/>
      <c r="E66" s="125"/>
      <c r="F66" s="125"/>
      <c r="G66" s="125"/>
      <c r="H66" s="125"/>
      <c r="I66" s="126"/>
      <c r="J66" s="84"/>
      <c r="K66" s="84"/>
      <c r="L66" s="85"/>
      <c r="M66" s="85"/>
      <c r="N66" s="85"/>
      <c r="O66" s="85"/>
      <c r="P66" s="85"/>
      <c r="Q66" s="85"/>
    </row>
    <row r="67" spans="1:17" ht="23.25">
      <c r="A67" s="273"/>
      <c r="B67" s="273"/>
      <c r="C67" s="125"/>
      <c r="D67" s="125"/>
      <c r="E67" s="125"/>
      <c r="F67" s="125"/>
      <c r="G67" s="125"/>
      <c r="H67" s="125"/>
      <c r="I67" s="126"/>
      <c r="J67" s="91"/>
      <c r="K67" s="85"/>
      <c r="L67" s="84"/>
      <c r="M67" s="84"/>
      <c r="N67" s="85"/>
      <c r="O67" s="85"/>
      <c r="P67" s="85"/>
      <c r="Q67" s="85"/>
    </row>
    <row r="68" spans="1:17" ht="23.25">
      <c r="A68" s="273"/>
      <c r="B68" s="273"/>
      <c r="C68" s="125"/>
      <c r="D68" s="125"/>
      <c r="E68" s="125"/>
      <c r="F68" s="125"/>
      <c r="G68" s="125"/>
      <c r="H68" s="125"/>
      <c r="I68" s="126"/>
      <c r="J68" s="92"/>
      <c r="K68" s="85"/>
      <c r="L68" s="84"/>
      <c r="M68" s="84"/>
      <c r="N68" s="85"/>
      <c r="O68" s="85"/>
      <c r="P68" s="85"/>
      <c r="Q68" s="85"/>
    </row>
    <row r="69" spans="1:17" ht="23.25">
      <c r="A69" s="273"/>
      <c r="B69" s="273"/>
      <c r="C69" s="125"/>
      <c r="D69" s="125"/>
      <c r="E69" s="125"/>
      <c r="F69" s="125"/>
      <c r="G69" s="125"/>
      <c r="H69" s="125"/>
      <c r="I69" s="126"/>
      <c r="J69" s="92"/>
      <c r="K69" s="85"/>
      <c r="L69" s="84"/>
      <c r="M69" s="84"/>
      <c r="N69" s="85"/>
      <c r="O69" s="85"/>
      <c r="P69" s="85"/>
      <c r="Q69" s="85"/>
    </row>
    <row r="70" spans="1:17" ht="23.25">
      <c r="A70" s="274"/>
      <c r="B70" s="274"/>
      <c r="C70" s="83"/>
      <c r="D70" s="83"/>
      <c r="E70" s="83"/>
      <c r="F70" s="83"/>
      <c r="G70" s="83"/>
      <c r="H70" s="83"/>
      <c r="I70" s="126"/>
      <c r="J70" s="92"/>
      <c r="K70" s="85"/>
      <c r="L70" s="84"/>
      <c r="M70" s="84"/>
      <c r="N70" s="85"/>
      <c r="O70" s="85"/>
      <c r="P70" s="85"/>
      <c r="Q70" s="85"/>
    </row>
    <row r="71" spans="1:17" ht="23.25">
      <c r="A71" s="83"/>
      <c r="B71" s="83"/>
      <c r="C71" s="83"/>
      <c r="D71" s="83"/>
      <c r="E71" s="83"/>
      <c r="F71" s="83"/>
      <c r="G71" s="83"/>
      <c r="H71" s="83"/>
      <c r="I71" s="126"/>
      <c r="J71" s="92"/>
      <c r="K71" s="85"/>
      <c r="L71" s="84"/>
      <c r="M71" s="84"/>
      <c r="N71" s="85"/>
      <c r="O71" s="85"/>
      <c r="P71" s="85"/>
      <c r="Q71" s="85"/>
    </row>
    <row r="72" spans="10:17" ht="23.25">
      <c r="J72" s="100"/>
      <c r="K72" s="98"/>
      <c r="L72" s="99"/>
      <c r="M72" s="99"/>
      <c r="N72" s="98"/>
      <c r="O72" s="98"/>
      <c r="P72" s="98"/>
      <c r="Q72" s="98"/>
    </row>
    <row r="73" spans="10:17" ht="23.25">
      <c r="J73" s="100"/>
      <c r="K73" s="98"/>
      <c r="L73" s="99"/>
      <c r="M73" s="99"/>
      <c r="N73" s="98"/>
      <c r="O73" s="98"/>
      <c r="P73" s="98"/>
      <c r="Q73" s="98"/>
    </row>
    <row r="74" ht="23.25">
      <c r="J74" s="90"/>
    </row>
    <row r="75" ht="23.25">
      <c r="J75" s="90"/>
    </row>
    <row r="76" ht="23.25">
      <c r="J76" s="90"/>
    </row>
    <row r="77" ht="23.25">
      <c r="J77" s="90"/>
    </row>
  </sheetData>
  <sheetProtection password="DEAF" sheet="1" objects="1" scenarios="1"/>
  <mergeCells count="59">
    <mergeCell ref="A7:B7"/>
    <mergeCell ref="A1:M1"/>
    <mergeCell ref="D2:K2"/>
    <mergeCell ref="C3:J3"/>
    <mergeCell ref="A4:B4"/>
    <mergeCell ref="A6:B6"/>
    <mergeCell ref="N1:Q1"/>
    <mergeCell ref="A22:B22"/>
    <mergeCell ref="A23:B23"/>
    <mergeCell ref="A24:B24"/>
    <mergeCell ref="A25:B25"/>
    <mergeCell ref="K13:K15"/>
    <mergeCell ref="A14:B14"/>
    <mergeCell ref="A16:B16"/>
    <mergeCell ref="A18:B20"/>
    <mergeCell ref="A21:B21"/>
    <mergeCell ref="A8:B8"/>
    <mergeCell ref="A9:B9"/>
    <mergeCell ref="A10:B10"/>
    <mergeCell ref="A11:B11"/>
    <mergeCell ref="A12:B12"/>
    <mergeCell ref="A13:B13"/>
    <mergeCell ref="O17:P17"/>
    <mergeCell ref="A27:B27"/>
    <mergeCell ref="A28:B28"/>
    <mergeCell ref="A29:B29"/>
    <mergeCell ref="A30:B30"/>
    <mergeCell ref="A26:B26"/>
    <mergeCell ref="N30:N32"/>
    <mergeCell ref="A62:B62"/>
    <mergeCell ref="A63:B63"/>
    <mergeCell ref="A64:B64"/>
    <mergeCell ref="A65:B65"/>
    <mergeCell ref="A55:B55"/>
    <mergeCell ref="A56:B56"/>
    <mergeCell ref="A57:B57"/>
    <mergeCell ref="A58:B58"/>
    <mergeCell ref="A59:B59"/>
    <mergeCell ref="A52:B52"/>
    <mergeCell ref="A53:B53"/>
    <mergeCell ref="A54:B54"/>
    <mergeCell ref="A50:I50"/>
    <mergeCell ref="A51:B51"/>
    <mergeCell ref="A45:B45"/>
    <mergeCell ref="A67:B67"/>
    <mergeCell ref="A68:B68"/>
    <mergeCell ref="A69:B69"/>
    <mergeCell ref="A70:B70"/>
    <mergeCell ref="B32:H38"/>
    <mergeCell ref="A66:B66"/>
    <mergeCell ref="A46:B46"/>
    <mergeCell ref="A47:B47"/>
    <mergeCell ref="A48:B48"/>
    <mergeCell ref="A39:I39"/>
    <mergeCell ref="A40:B40"/>
    <mergeCell ref="A41:B41"/>
    <mergeCell ref="A42:B42"/>
    <mergeCell ref="A43:B43"/>
    <mergeCell ref="A44:B44"/>
  </mergeCells>
  <printOptions/>
  <pageMargins left="0.7" right="0.7" top="0.75" bottom="0.75" header="0.3" footer="0.3"/>
  <pageSetup orientation="portrait"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John</cp:lastModifiedBy>
  <dcterms:created xsi:type="dcterms:W3CDTF">2014-07-22T22:26:46Z</dcterms:created>
  <dcterms:modified xsi:type="dcterms:W3CDTF">2014-08-04T19:23:48Z</dcterms:modified>
  <cp:category/>
  <cp:version/>
  <cp:contentType/>
  <cp:contentStatus/>
</cp:coreProperties>
</file>